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20" firstSheet="1" activeTab="1"/>
  </bookViews>
  <sheets>
    <sheet name="namen alf." sheetId="2" state="hidden" r:id="rId1"/>
    <sheet name="Voorwoord" sheetId="15" r:id="rId2"/>
    <sheet name="uitslagen" sheetId="6" r:id="rId3"/>
    <sheet name="Ronde 1" sheetId="9" r:id="rId4"/>
    <sheet name="ladder per avond" sheetId="1" state="hidden" r:id="rId5"/>
    <sheet name="namen excl" sheetId="7" state="hidden" r:id="rId6"/>
    <sheet name="reken 1" sheetId="5" state="hidden" r:id="rId7"/>
    <sheet name="reken 2" sheetId="8" state="hidden" r:id="rId8"/>
    <sheet name="Blad2" sheetId="11" state="hidden" r:id="rId9"/>
    <sheet name="Blad4" sheetId="12" state="hidden" r:id="rId10"/>
    <sheet name="Ronde 2" sheetId="13" r:id="rId11"/>
    <sheet name="Ronde 3" sheetId="14" r:id="rId12"/>
  </sheets>
  <calcPr calcId="145621"/>
</workbook>
</file>

<file path=xl/calcChain.xml><?xml version="1.0" encoding="utf-8"?>
<calcChain xmlns="http://schemas.openxmlformats.org/spreadsheetml/2006/main">
  <c r="AQ123" i="8" l="1"/>
  <c r="AQ122" i="8"/>
  <c r="AQ121" i="8"/>
  <c r="AP122" i="8"/>
  <c r="AK125" i="8"/>
  <c r="AR119" i="8" l="1"/>
  <c r="AR117" i="8"/>
  <c r="AR115" i="8"/>
  <c r="AX33" i="8"/>
  <c r="AX32" i="8"/>
  <c r="AX31" i="8"/>
  <c r="AX30" i="8"/>
  <c r="AX29" i="8"/>
  <c r="AX28" i="8"/>
  <c r="AX27" i="8"/>
  <c r="AX26" i="8"/>
  <c r="AX25" i="8"/>
  <c r="AX24" i="8"/>
  <c r="AX23" i="8"/>
  <c r="AX22" i="8"/>
  <c r="AX21" i="8"/>
  <c r="AX20" i="8"/>
  <c r="AX19" i="8"/>
  <c r="AX18" i="8"/>
  <c r="AX17" i="8"/>
  <c r="AX16" i="8"/>
  <c r="AX15" i="8"/>
  <c r="AX14" i="8"/>
  <c r="AX13" i="8"/>
  <c r="AX12" i="8"/>
  <c r="AX11" i="8"/>
  <c r="AX10" i="8"/>
  <c r="AX9" i="8"/>
  <c r="AX8" i="8"/>
  <c r="AX7" i="8"/>
  <c r="AX6" i="8"/>
  <c r="AX5" i="8"/>
  <c r="AX4" i="8"/>
  <c r="AX3" i="8"/>
  <c r="AX2" i="8"/>
  <c r="AN119" i="8"/>
  <c r="AO112" i="8"/>
  <c r="AO115" i="8"/>
  <c r="AM115" i="8"/>
  <c r="AA115" i="8"/>
  <c r="O115" i="8"/>
  <c r="A4" i="14" l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9" i="14" s="1"/>
  <c r="A70" i="14" s="1"/>
  <c r="A71" i="14" s="1"/>
  <c r="A72" i="14" s="1"/>
  <c r="A73" i="14" s="1"/>
  <c r="A74" i="14" s="1"/>
  <c r="A75" i="14" s="1"/>
  <c r="A76" i="14" s="1"/>
  <c r="A77" i="14" s="1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90" i="9" l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3" i="6"/>
  <c r="O43" i="14"/>
  <c r="O12" i="14"/>
  <c r="O66" i="14"/>
  <c r="O54" i="14"/>
  <c r="O34" i="14"/>
  <c r="O65" i="14"/>
  <c r="O45" i="14"/>
  <c r="O71" i="14"/>
  <c r="O49" i="14"/>
  <c r="O26" i="14"/>
  <c r="O37" i="14"/>
  <c r="O17" i="14"/>
  <c r="O57" i="14"/>
  <c r="O60" i="14"/>
  <c r="O52" i="14"/>
  <c r="O28" i="14"/>
  <c r="O64" i="14"/>
  <c r="O41" i="14"/>
  <c r="O39" i="14"/>
  <c r="O24" i="14"/>
  <c r="O6" i="14"/>
  <c r="O4" i="14"/>
  <c r="O47" i="14"/>
  <c r="O21" i="14"/>
  <c r="O62" i="14"/>
  <c r="O23" i="14"/>
  <c r="O40" i="14"/>
  <c r="O27" i="14"/>
  <c r="O73" i="14"/>
  <c r="O77" i="14"/>
  <c r="O59" i="14"/>
  <c r="O46" i="14"/>
  <c r="O10" i="14"/>
  <c r="O56" i="14"/>
  <c r="O72" i="14"/>
  <c r="O14" i="14"/>
  <c r="O13" i="14"/>
  <c r="O5" i="14"/>
  <c r="O69" i="14"/>
  <c r="O58" i="14"/>
  <c r="O32" i="14"/>
  <c r="O51" i="14"/>
  <c r="O36" i="14"/>
  <c r="O55" i="14"/>
  <c r="O75" i="14"/>
  <c r="O76" i="14"/>
  <c r="O63" i="14"/>
  <c r="O19" i="14"/>
  <c r="O20" i="14"/>
  <c r="O25" i="14"/>
  <c r="O35" i="14"/>
  <c r="O8" i="14"/>
  <c r="O22" i="14"/>
  <c r="O18" i="14"/>
  <c r="O42" i="14"/>
  <c r="O33" i="14"/>
  <c r="O11" i="14"/>
  <c r="O9" i="14"/>
  <c r="O53" i="14"/>
  <c r="O61" i="14"/>
  <c r="O44" i="14"/>
  <c r="O68" i="14"/>
  <c r="O50" i="14"/>
  <c r="O7" i="14"/>
  <c r="O15" i="14"/>
  <c r="O31" i="14"/>
  <c r="O30" i="14"/>
  <c r="O16" i="14"/>
  <c r="O48" i="14"/>
  <c r="O70" i="14"/>
  <c r="O38" i="14"/>
  <c r="O29" i="14"/>
  <c r="O74" i="14"/>
  <c r="N43" i="14"/>
  <c r="P43" i="14" s="1"/>
  <c r="N12" i="14"/>
  <c r="P12" i="14" s="1"/>
  <c r="N66" i="14"/>
  <c r="P66" i="14" s="1"/>
  <c r="N54" i="14"/>
  <c r="P54" i="14" s="1"/>
  <c r="N34" i="14"/>
  <c r="P34" i="14" s="1"/>
  <c r="N65" i="14"/>
  <c r="P65" i="14" s="1"/>
  <c r="N45" i="14"/>
  <c r="P45" i="14" s="1"/>
  <c r="N71" i="14"/>
  <c r="P71" i="14" s="1"/>
  <c r="N49" i="14"/>
  <c r="P49" i="14" s="1"/>
  <c r="N26" i="14"/>
  <c r="P26" i="14" s="1"/>
  <c r="N37" i="14"/>
  <c r="P37" i="14" s="1"/>
  <c r="N17" i="14"/>
  <c r="P17" i="14" s="1"/>
  <c r="N57" i="14"/>
  <c r="P57" i="14" s="1"/>
  <c r="N60" i="14"/>
  <c r="P60" i="14" s="1"/>
  <c r="N52" i="14"/>
  <c r="P52" i="14" s="1"/>
  <c r="N28" i="14"/>
  <c r="P28" i="14" s="1"/>
  <c r="N64" i="14"/>
  <c r="P64" i="14" s="1"/>
  <c r="N41" i="14"/>
  <c r="P41" i="14" s="1"/>
  <c r="N39" i="14"/>
  <c r="P39" i="14" s="1"/>
  <c r="N24" i="14"/>
  <c r="P24" i="14" s="1"/>
  <c r="N6" i="14"/>
  <c r="P6" i="14" s="1"/>
  <c r="N4" i="14"/>
  <c r="P4" i="14" s="1"/>
  <c r="N47" i="14"/>
  <c r="P47" i="14" s="1"/>
  <c r="N21" i="14"/>
  <c r="P21" i="14" s="1"/>
  <c r="N62" i="14"/>
  <c r="P62" i="14" s="1"/>
  <c r="N23" i="14"/>
  <c r="P23" i="14" s="1"/>
  <c r="N40" i="14"/>
  <c r="P40" i="14" s="1"/>
  <c r="N27" i="14"/>
  <c r="P27" i="14" s="1"/>
  <c r="N73" i="14"/>
  <c r="P73" i="14" s="1"/>
  <c r="N77" i="14"/>
  <c r="P77" i="14" s="1"/>
  <c r="N59" i="14"/>
  <c r="P59" i="14" s="1"/>
  <c r="N46" i="14"/>
  <c r="P46" i="14" s="1"/>
  <c r="N10" i="14"/>
  <c r="P10" i="14" s="1"/>
  <c r="N56" i="14"/>
  <c r="P56" i="14" s="1"/>
  <c r="N72" i="14"/>
  <c r="P72" i="14" s="1"/>
  <c r="N14" i="14"/>
  <c r="P14" i="14" s="1"/>
  <c r="N13" i="14"/>
  <c r="P13" i="14" s="1"/>
  <c r="N5" i="14"/>
  <c r="P5" i="14" s="1"/>
  <c r="N69" i="14"/>
  <c r="P69" i="14" s="1"/>
  <c r="N58" i="14"/>
  <c r="P58" i="14" s="1"/>
  <c r="N32" i="14"/>
  <c r="P32" i="14" s="1"/>
  <c r="N51" i="14"/>
  <c r="P51" i="14" s="1"/>
  <c r="N36" i="14"/>
  <c r="P36" i="14" s="1"/>
  <c r="N55" i="14"/>
  <c r="P55" i="14" s="1"/>
  <c r="N75" i="14"/>
  <c r="P75" i="14" s="1"/>
  <c r="N76" i="14"/>
  <c r="P76" i="14" s="1"/>
  <c r="N63" i="14"/>
  <c r="P63" i="14" s="1"/>
  <c r="N19" i="14"/>
  <c r="P19" i="14" s="1"/>
  <c r="N20" i="14"/>
  <c r="P20" i="14" s="1"/>
  <c r="N25" i="14"/>
  <c r="P25" i="14" s="1"/>
  <c r="N35" i="14"/>
  <c r="P35" i="14" s="1"/>
  <c r="N8" i="14"/>
  <c r="P8" i="14" s="1"/>
  <c r="N22" i="14"/>
  <c r="P22" i="14" s="1"/>
  <c r="N18" i="14"/>
  <c r="P18" i="14" s="1"/>
  <c r="N42" i="14"/>
  <c r="P42" i="14" s="1"/>
  <c r="N33" i="14"/>
  <c r="P33" i="14" s="1"/>
  <c r="N11" i="14"/>
  <c r="P11" i="14" s="1"/>
  <c r="N9" i="14"/>
  <c r="P9" i="14" s="1"/>
  <c r="N53" i="14"/>
  <c r="P53" i="14" s="1"/>
  <c r="N61" i="14"/>
  <c r="P61" i="14" s="1"/>
  <c r="N44" i="14"/>
  <c r="P44" i="14" s="1"/>
  <c r="N68" i="14"/>
  <c r="P68" i="14" s="1"/>
  <c r="N50" i="14"/>
  <c r="P50" i="14" s="1"/>
  <c r="N7" i="14"/>
  <c r="P7" i="14" s="1"/>
  <c r="N15" i="14"/>
  <c r="P15" i="14" s="1"/>
  <c r="N31" i="14"/>
  <c r="P31" i="14" s="1"/>
  <c r="N30" i="14"/>
  <c r="P30" i="14" s="1"/>
  <c r="N16" i="14"/>
  <c r="P16" i="14" s="1"/>
  <c r="N48" i="14"/>
  <c r="P48" i="14" s="1"/>
  <c r="N70" i="14"/>
  <c r="P70" i="14" s="1"/>
  <c r="N38" i="14"/>
  <c r="P38" i="14" s="1"/>
  <c r="N29" i="14"/>
  <c r="P29" i="14" s="1"/>
  <c r="N74" i="14"/>
  <c r="P74" i="14" s="1"/>
  <c r="N3" i="14" l="1"/>
  <c r="P3" i="14" s="1"/>
  <c r="O3" i="14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AH1" i="8" l="1"/>
  <c r="AL109" i="8"/>
  <c r="AK109" i="8"/>
  <c r="AJ109" i="8"/>
  <c r="AI109" i="8"/>
  <c r="AH109" i="8"/>
  <c r="AG109" i="8"/>
  <c r="AF109" i="8"/>
  <c r="AE109" i="8"/>
  <c r="AD109" i="8"/>
  <c r="AC109" i="8"/>
  <c r="AB109" i="8"/>
  <c r="AL108" i="8"/>
  <c r="AK108" i="8"/>
  <c r="AJ108" i="8"/>
  <c r="AI108" i="8"/>
  <c r="AH108" i="8"/>
  <c r="AG108" i="8"/>
  <c r="AF108" i="8"/>
  <c r="AE108" i="8"/>
  <c r="AD108" i="8"/>
  <c r="AC108" i="8"/>
  <c r="AB108" i="8"/>
  <c r="AL107" i="8"/>
  <c r="AK107" i="8"/>
  <c r="AJ107" i="8"/>
  <c r="AI107" i="8"/>
  <c r="AH107" i="8"/>
  <c r="AG107" i="8"/>
  <c r="AF107" i="8"/>
  <c r="AE107" i="8"/>
  <c r="AD107" i="8"/>
  <c r="AC107" i="8"/>
  <c r="AB107" i="8"/>
  <c r="AL106" i="8"/>
  <c r="AK106" i="8"/>
  <c r="AJ106" i="8"/>
  <c r="AI106" i="8"/>
  <c r="AH106" i="8"/>
  <c r="AG106" i="8"/>
  <c r="AF106" i="8"/>
  <c r="AE106" i="8"/>
  <c r="AD106" i="8"/>
  <c r="AC106" i="8"/>
  <c r="AB106" i="8"/>
  <c r="AL105" i="8"/>
  <c r="AK105" i="8"/>
  <c r="AJ105" i="8"/>
  <c r="AI105" i="8"/>
  <c r="AH105" i="8"/>
  <c r="AG105" i="8"/>
  <c r="AF105" i="8"/>
  <c r="AE105" i="8"/>
  <c r="AD105" i="8"/>
  <c r="AC105" i="8"/>
  <c r="AB105" i="8"/>
  <c r="AL104" i="8"/>
  <c r="AK104" i="8"/>
  <c r="AJ104" i="8"/>
  <c r="AI104" i="8"/>
  <c r="AH104" i="8"/>
  <c r="AG104" i="8"/>
  <c r="AF104" i="8"/>
  <c r="AE104" i="8"/>
  <c r="AD104" i="8"/>
  <c r="AC104" i="8"/>
  <c r="AB104" i="8"/>
  <c r="AL103" i="8"/>
  <c r="AK103" i="8"/>
  <c r="AJ103" i="8"/>
  <c r="AI103" i="8"/>
  <c r="AH103" i="8"/>
  <c r="AG103" i="8"/>
  <c r="AF103" i="8"/>
  <c r="AE103" i="8"/>
  <c r="AD103" i="8"/>
  <c r="AC103" i="8"/>
  <c r="AB103" i="8"/>
  <c r="AL102" i="8"/>
  <c r="AK102" i="8"/>
  <c r="AJ102" i="8"/>
  <c r="AI102" i="8"/>
  <c r="AH102" i="8"/>
  <c r="AG102" i="8"/>
  <c r="AF102" i="8"/>
  <c r="AE102" i="8"/>
  <c r="AD102" i="8"/>
  <c r="AC102" i="8"/>
  <c r="AB102" i="8"/>
  <c r="AL101" i="8"/>
  <c r="AK101" i="8"/>
  <c r="AJ101" i="8"/>
  <c r="AI101" i="8"/>
  <c r="AH101" i="8"/>
  <c r="AG101" i="8"/>
  <c r="AF101" i="8"/>
  <c r="AE101" i="8"/>
  <c r="AD101" i="8"/>
  <c r="AC101" i="8"/>
  <c r="AB101" i="8"/>
  <c r="AL100" i="8"/>
  <c r="AK100" i="8"/>
  <c r="AJ100" i="8"/>
  <c r="AI100" i="8"/>
  <c r="AH100" i="8"/>
  <c r="AG100" i="8"/>
  <c r="AF100" i="8"/>
  <c r="AE100" i="8"/>
  <c r="AD100" i="8"/>
  <c r="AC100" i="8"/>
  <c r="AB100" i="8"/>
  <c r="AL99" i="8"/>
  <c r="AK99" i="8"/>
  <c r="AJ99" i="8"/>
  <c r="AI99" i="8"/>
  <c r="AH99" i="8"/>
  <c r="AG99" i="8"/>
  <c r="AF99" i="8"/>
  <c r="AE99" i="8"/>
  <c r="AD99" i="8"/>
  <c r="AC99" i="8"/>
  <c r="AB99" i="8"/>
  <c r="AL98" i="8"/>
  <c r="AK98" i="8"/>
  <c r="AJ98" i="8"/>
  <c r="AI98" i="8"/>
  <c r="AH98" i="8"/>
  <c r="AG98" i="8"/>
  <c r="AF98" i="8"/>
  <c r="AE98" i="8"/>
  <c r="AD98" i="8"/>
  <c r="AC98" i="8"/>
  <c r="AB98" i="8"/>
  <c r="AL97" i="8"/>
  <c r="AK97" i="8"/>
  <c r="AJ97" i="8"/>
  <c r="AI97" i="8"/>
  <c r="AH97" i="8"/>
  <c r="AG97" i="8"/>
  <c r="AF97" i="8"/>
  <c r="AE97" i="8"/>
  <c r="AD97" i="8"/>
  <c r="AC97" i="8"/>
  <c r="AB97" i="8"/>
  <c r="AL96" i="8"/>
  <c r="AK96" i="8"/>
  <c r="AJ96" i="8"/>
  <c r="AI96" i="8"/>
  <c r="AH96" i="8"/>
  <c r="AG96" i="8"/>
  <c r="AF96" i="8"/>
  <c r="AE96" i="8"/>
  <c r="AD96" i="8"/>
  <c r="AC96" i="8"/>
  <c r="AB96" i="8"/>
  <c r="AL95" i="8"/>
  <c r="AK95" i="8"/>
  <c r="AJ95" i="8"/>
  <c r="AI95" i="8"/>
  <c r="AH95" i="8"/>
  <c r="AG95" i="8"/>
  <c r="AF95" i="8"/>
  <c r="AE95" i="8"/>
  <c r="AD95" i="8"/>
  <c r="AC95" i="8"/>
  <c r="AB95" i="8"/>
  <c r="AL94" i="8"/>
  <c r="AK94" i="8"/>
  <c r="AJ94" i="8"/>
  <c r="AI94" i="8"/>
  <c r="AH94" i="8"/>
  <c r="AG94" i="8"/>
  <c r="AF94" i="8"/>
  <c r="AE94" i="8"/>
  <c r="AD94" i="8"/>
  <c r="AC94" i="8"/>
  <c r="AB94" i="8"/>
  <c r="AL93" i="8"/>
  <c r="AK93" i="8"/>
  <c r="AJ93" i="8"/>
  <c r="AI93" i="8"/>
  <c r="AH93" i="8"/>
  <c r="AG93" i="8"/>
  <c r="AF93" i="8"/>
  <c r="AE93" i="8"/>
  <c r="AD93" i="8"/>
  <c r="AC93" i="8"/>
  <c r="AB93" i="8"/>
  <c r="AL92" i="8"/>
  <c r="AK92" i="8"/>
  <c r="AJ92" i="8"/>
  <c r="AI92" i="8"/>
  <c r="AH92" i="8"/>
  <c r="AG92" i="8"/>
  <c r="AF92" i="8"/>
  <c r="AE92" i="8"/>
  <c r="AD92" i="8"/>
  <c r="AC92" i="8"/>
  <c r="AB92" i="8"/>
  <c r="AL91" i="8"/>
  <c r="AK91" i="8"/>
  <c r="AJ91" i="8"/>
  <c r="AI91" i="8"/>
  <c r="AH91" i="8"/>
  <c r="AG91" i="8"/>
  <c r="AF91" i="8"/>
  <c r="AE91" i="8"/>
  <c r="AD91" i="8"/>
  <c r="AC91" i="8"/>
  <c r="AB91" i="8"/>
  <c r="AL90" i="8"/>
  <c r="AK90" i="8"/>
  <c r="AJ90" i="8"/>
  <c r="AI90" i="8"/>
  <c r="AH90" i="8"/>
  <c r="AG90" i="8"/>
  <c r="AF90" i="8"/>
  <c r="AE90" i="8"/>
  <c r="AD90" i="8"/>
  <c r="AC90" i="8"/>
  <c r="AB90" i="8"/>
  <c r="AL89" i="8"/>
  <c r="AK89" i="8"/>
  <c r="AJ89" i="8"/>
  <c r="AI89" i="8"/>
  <c r="AH89" i="8"/>
  <c r="AG89" i="8"/>
  <c r="AF89" i="8"/>
  <c r="AE89" i="8"/>
  <c r="AD89" i="8"/>
  <c r="AC89" i="8"/>
  <c r="AB89" i="8"/>
  <c r="AL88" i="8"/>
  <c r="AK88" i="8"/>
  <c r="AJ88" i="8"/>
  <c r="AI88" i="8"/>
  <c r="AH88" i="8"/>
  <c r="AG88" i="8"/>
  <c r="AF88" i="8"/>
  <c r="AE88" i="8"/>
  <c r="AD88" i="8"/>
  <c r="AC88" i="8"/>
  <c r="AB88" i="8"/>
  <c r="AL87" i="8"/>
  <c r="AK87" i="8"/>
  <c r="AJ87" i="8"/>
  <c r="AI87" i="8"/>
  <c r="AH87" i="8"/>
  <c r="AG87" i="8"/>
  <c r="AF87" i="8"/>
  <c r="AE87" i="8"/>
  <c r="AD87" i="8"/>
  <c r="AC87" i="8"/>
  <c r="AB87" i="8"/>
  <c r="AL86" i="8"/>
  <c r="AK86" i="8"/>
  <c r="AJ86" i="8"/>
  <c r="AI86" i="8"/>
  <c r="AH86" i="8"/>
  <c r="AG86" i="8"/>
  <c r="AF86" i="8"/>
  <c r="AE86" i="8"/>
  <c r="AD86" i="8"/>
  <c r="AC86" i="8"/>
  <c r="AB86" i="8"/>
  <c r="AL85" i="8"/>
  <c r="AK85" i="8"/>
  <c r="AJ85" i="8"/>
  <c r="AI85" i="8"/>
  <c r="AH85" i="8"/>
  <c r="AG85" i="8"/>
  <c r="AF85" i="8"/>
  <c r="AE85" i="8"/>
  <c r="AD85" i="8"/>
  <c r="AC85" i="8"/>
  <c r="AB85" i="8"/>
  <c r="AL84" i="8"/>
  <c r="AK84" i="8"/>
  <c r="AJ84" i="8"/>
  <c r="AI84" i="8"/>
  <c r="AH84" i="8"/>
  <c r="AG84" i="8"/>
  <c r="AF84" i="8"/>
  <c r="AE84" i="8"/>
  <c r="AD84" i="8"/>
  <c r="AC84" i="8"/>
  <c r="AB84" i="8"/>
  <c r="AL83" i="8"/>
  <c r="AK83" i="8"/>
  <c r="AJ83" i="8"/>
  <c r="AI83" i="8"/>
  <c r="AH83" i="8"/>
  <c r="AG83" i="8"/>
  <c r="AF83" i="8"/>
  <c r="AE83" i="8"/>
  <c r="AD83" i="8"/>
  <c r="AC83" i="8"/>
  <c r="AB83" i="8"/>
  <c r="AL82" i="8"/>
  <c r="AK82" i="8"/>
  <c r="AJ82" i="8"/>
  <c r="AI82" i="8"/>
  <c r="AH82" i="8"/>
  <c r="AG82" i="8"/>
  <c r="AF82" i="8"/>
  <c r="AE82" i="8"/>
  <c r="AD82" i="8"/>
  <c r="AC82" i="8"/>
  <c r="AB82" i="8"/>
  <c r="AL81" i="8"/>
  <c r="AK81" i="8"/>
  <c r="AJ81" i="8"/>
  <c r="AI81" i="8"/>
  <c r="AH81" i="8"/>
  <c r="AG81" i="8"/>
  <c r="AF81" i="8"/>
  <c r="AE81" i="8"/>
  <c r="AD81" i="8"/>
  <c r="AC81" i="8"/>
  <c r="AB81" i="8"/>
  <c r="AL80" i="8"/>
  <c r="AK80" i="8"/>
  <c r="AJ80" i="8"/>
  <c r="AI80" i="8"/>
  <c r="AH80" i="8"/>
  <c r="AG80" i="8"/>
  <c r="AF80" i="8"/>
  <c r="AE80" i="8"/>
  <c r="AD80" i="8"/>
  <c r="AC80" i="8"/>
  <c r="AB80" i="8"/>
  <c r="AL79" i="8"/>
  <c r="AK79" i="8"/>
  <c r="AJ79" i="8"/>
  <c r="AI79" i="8"/>
  <c r="AH79" i="8"/>
  <c r="AG79" i="8"/>
  <c r="AF79" i="8"/>
  <c r="AE79" i="8"/>
  <c r="AD79" i="8"/>
  <c r="AC79" i="8"/>
  <c r="AB79" i="8"/>
  <c r="AL78" i="8"/>
  <c r="AK78" i="8"/>
  <c r="AJ78" i="8"/>
  <c r="AI78" i="8"/>
  <c r="AH78" i="8"/>
  <c r="AG78" i="8"/>
  <c r="AF78" i="8"/>
  <c r="AE78" i="8"/>
  <c r="AD78" i="8"/>
  <c r="AC78" i="8"/>
  <c r="AB78" i="8"/>
  <c r="AL77" i="8"/>
  <c r="AK77" i="8"/>
  <c r="AJ77" i="8"/>
  <c r="AI77" i="8"/>
  <c r="AH77" i="8"/>
  <c r="AG77" i="8"/>
  <c r="AF77" i="8"/>
  <c r="AE77" i="8"/>
  <c r="AD77" i="8"/>
  <c r="AC77" i="8"/>
  <c r="AB77" i="8"/>
  <c r="AL76" i="8"/>
  <c r="AK76" i="8"/>
  <c r="AJ76" i="8"/>
  <c r="AI76" i="8"/>
  <c r="AH76" i="8"/>
  <c r="AG76" i="8"/>
  <c r="AF76" i="8"/>
  <c r="AE76" i="8"/>
  <c r="AD76" i="8"/>
  <c r="AC76" i="8"/>
  <c r="AB76" i="8"/>
  <c r="AL75" i="8"/>
  <c r="AK75" i="8"/>
  <c r="AJ75" i="8"/>
  <c r="AI75" i="8"/>
  <c r="AH75" i="8"/>
  <c r="AG75" i="8"/>
  <c r="AF75" i="8"/>
  <c r="AE75" i="8"/>
  <c r="AD75" i="8"/>
  <c r="AC75" i="8"/>
  <c r="AB75" i="8"/>
  <c r="AL74" i="8"/>
  <c r="AK74" i="8"/>
  <c r="AJ74" i="8"/>
  <c r="AI74" i="8"/>
  <c r="AH74" i="8"/>
  <c r="AG74" i="8"/>
  <c r="AF74" i="8"/>
  <c r="AE74" i="8"/>
  <c r="AD74" i="8"/>
  <c r="AC74" i="8"/>
  <c r="AB74" i="8"/>
  <c r="AL73" i="8"/>
  <c r="AK73" i="8"/>
  <c r="AJ73" i="8"/>
  <c r="AI73" i="8"/>
  <c r="AH73" i="8"/>
  <c r="AG73" i="8"/>
  <c r="AF73" i="8"/>
  <c r="AE73" i="8"/>
  <c r="AD73" i="8"/>
  <c r="AC73" i="8"/>
  <c r="AB73" i="8"/>
  <c r="AL72" i="8"/>
  <c r="AK72" i="8"/>
  <c r="AJ72" i="8"/>
  <c r="AI72" i="8"/>
  <c r="AH72" i="8"/>
  <c r="AG72" i="8"/>
  <c r="AF72" i="8"/>
  <c r="AE72" i="8"/>
  <c r="AD72" i="8"/>
  <c r="AC72" i="8"/>
  <c r="AB72" i="8"/>
  <c r="AL71" i="8"/>
  <c r="AK71" i="8"/>
  <c r="AJ71" i="8"/>
  <c r="AI71" i="8"/>
  <c r="AH71" i="8"/>
  <c r="AG71" i="8"/>
  <c r="AF71" i="8"/>
  <c r="AE71" i="8"/>
  <c r="AD71" i="8"/>
  <c r="AC71" i="8"/>
  <c r="AB71" i="8"/>
  <c r="AL70" i="8"/>
  <c r="AK70" i="8"/>
  <c r="AJ70" i="8"/>
  <c r="AI70" i="8"/>
  <c r="AH70" i="8"/>
  <c r="AG70" i="8"/>
  <c r="AF70" i="8"/>
  <c r="AE70" i="8"/>
  <c r="AD70" i="8"/>
  <c r="AC70" i="8"/>
  <c r="AB70" i="8"/>
  <c r="AL69" i="8"/>
  <c r="AK69" i="8"/>
  <c r="AJ69" i="8"/>
  <c r="AI69" i="8"/>
  <c r="AH69" i="8"/>
  <c r="AG69" i="8"/>
  <c r="AF69" i="8"/>
  <c r="AE69" i="8"/>
  <c r="AD69" i="8"/>
  <c r="AC69" i="8"/>
  <c r="AB69" i="8"/>
  <c r="AL68" i="8"/>
  <c r="AK68" i="8"/>
  <c r="AJ68" i="8"/>
  <c r="AI68" i="8"/>
  <c r="AH68" i="8"/>
  <c r="AG68" i="8"/>
  <c r="AF68" i="8"/>
  <c r="AE68" i="8"/>
  <c r="AD68" i="8"/>
  <c r="AC68" i="8"/>
  <c r="AB68" i="8"/>
  <c r="AL67" i="8"/>
  <c r="AK67" i="8"/>
  <c r="AJ67" i="8"/>
  <c r="AI67" i="8"/>
  <c r="AH67" i="8"/>
  <c r="AG67" i="8"/>
  <c r="AF67" i="8"/>
  <c r="AE67" i="8"/>
  <c r="AD67" i="8"/>
  <c r="AC67" i="8"/>
  <c r="AB67" i="8"/>
  <c r="AL66" i="8"/>
  <c r="AK66" i="8"/>
  <c r="AJ66" i="8"/>
  <c r="AI66" i="8"/>
  <c r="AH66" i="8"/>
  <c r="AG66" i="8"/>
  <c r="AF66" i="8"/>
  <c r="AE66" i="8"/>
  <c r="AD66" i="8"/>
  <c r="AC66" i="8"/>
  <c r="AB66" i="8"/>
  <c r="AL65" i="8"/>
  <c r="AK65" i="8"/>
  <c r="AJ65" i="8"/>
  <c r="AI65" i="8"/>
  <c r="AH65" i="8"/>
  <c r="AG65" i="8"/>
  <c r="AF65" i="8"/>
  <c r="AE65" i="8"/>
  <c r="AD65" i="8"/>
  <c r="AC65" i="8"/>
  <c r="AB65" i="8"/>
  <c r="AL64" i="8"/>
  <c r="AK64" i="8"/>
  <c r="AJ64" i="8"/>
  <c r="AI64" i="8"/>
  <c r="AH64" i="8"/>
  <c r="AG64" i="8"/>
  <c r="AF64" i="8"/>
  <c r="AE64" i="8"/>
  <c r="AD64" i="8"/>
  <c r="AC64" i="8"/>
  <c r="AB64" i="8"/>
  <c r="AL63" i="8"/>
  <c r="AK63" i="8"/>
  <c r="AJ63" i="8"/>
  <c r="AI63" i="8"/>
  <c r="AH63" i="8"/>
  <c r="AG63" i="8"/>
  <c r="AF63" i="8"/>
  <c r="AE63" i="8"/>
  <c r="AD63" i="8"/>
  <c r="AC63" i="8"/>
  <c r="AB63" i="8"/>
  <c r="AL62" i="8"/>
  <c r="AK62" i="8"/>
  <c r="AJ62" i="8"/>
  <c r="AI62" i="8"/>
  <c r="AH62" i="8"/>
  <c r="AG62" i="8"/>
  <c r="AF62" i="8"/>
  <c r="AE62" i="8"/>
  <c r="AD62" i="8"/>
  <c r="AC62" i="8"/>
  <c r="AB62" i="8"/>
  <c r="AL61" i="8"/>
  <c r="AK61" i="8"/>
  <c r="AJ61" i="8"/>
  <c r="AI61" i="8"/>
  <c r="AH61" i="8"/>
  <c r="AG61" i="8"/>
  <c r="AF61" i="8"/>
  <c r="AE61" i="8"/>
  <c r="AD61" i="8"/>
  <c r="AC61" i="8"/>
  <c r="AB61" i="8"/>
  <c r="AL60" i="8"/>
  <c r="AK60" i="8"/>
  <c r="AJ60" i="8"/>
  <c r="AI60" i="8"/>
  <c r="AH60" i="8"/>
  <c r="AG60" i="8"/>
  <c r="AF60" i="8"/>
  <c r="AE60" i="8"/>
  <c r="AD60" i="8"/>
  <c r="AC60" i="8"/>
  <c r="AB60" i="8"/>
  <c r="AL59" i="8"/>
  <c r="AK59" i="8"/>
  <c r="AJ59" i="8"/>
  <c r="AI59" i="8"/>
  <c r="AH59" i="8"/>
  <c r="AG59" i="8"/>
  <c r="AF59" i="8"/>
  <c r="AE59" i="8"/>
  <c r="AD59" i="8"/>
  <c r="AC59" i="8"/>
  <c r="AB59" i="8"/>
  <c r="AL58" i="8"/>
  <c r="AK58" i="8"/>
  <c r="AJ58" i="8"/>
  <c r="AI58" i="8"/>
  <c r="AH58" i="8"/>
  <c r="AG58" i="8"/>
  <c r="AF58" i="8"/>
  <c r="AE58" i="8"/>
  <c r="AD58" i="8"/>
  <c r="AC58" i="8"/>
  <c r="AB58" i="8"/>
  <c r="AL57" i="8"/>
  <c r="AK57" i="8"/>
  <c r="AJ57" i="8"/>
  <c r="AI57" i="8"/>
  <c r="AH57" i="8"/>
  <c r="AG57" i="8"/>
  <c r="AF57" i="8"/>
  <c r="AE57" i="8"/>
  <c r="AD57" i="8"/>
  <c r="AC57" i="8"/>
  <c r="AB57" i="8"/>
  <c r="AL56" i="8"/>
  <c r="AK56" i="8"/>
  <c r="AJ56" i="8"/>
  <c r="AI56" i="8"/>
  <c r="AH56" i="8"/>
  <c r="AG56" i="8"/>
  <c r="AF56" i="8"/>
  <c r="AE56" i="8"/>
  <c r="AD56" i="8"/>
  <c r="AC56" i="8"/>
  <c r="AB56" i="8"/>
  <c r="AL55" i="8"/>
  <c r="AK55" i="8"/>
  <c r="AJ55" i="8"/>
  <c r="AI55" i="8"/>
  <c r="AH55" i="8"/>
  <c r="AG55" i="8"/>
  <c r="AF55" i="8"/>
  <c r="AE55" i="8"/>
  <c r="AD55" i="8"/>
  <c r="AC55" i="8"/>
  <c r="AB55" i="8"/>
  <c r="AL54" i="8"/>
  <c r="AK54" i="8"/>
  <c r="AJ54" i="8"/>
  <c r="AI54" i="8"/>
  <c r="AH54" i="8"/>
  <c r="AG54" i="8"/>
  <c r="AF54" i="8"/>
  <c r="AE54" i="8"/>
  <c r="AD54" i="8"/>
  <c r="AC54" i="8"/>
  <c r="AB54" i="8"/>
  <c r="AL53" i="8"/>
  <c r="AK53" i="8"/>
  <c r="AJ53" i="8"/>
  <c r="AI53" i="8"/>
  <c r="AH53" i="8"/>
  <c r="AG53" i="8"/>
  <c r="AF53" i="8"/>
  <c r="AE53" i="8"/>
  <c r="AD53" i="8"/>
  <c r="AC53" i="8"/>
  <c r="AB53" i="8"/>
  <c r="AL52" i="8"/>
  <c r="AK52" i="8"/>
  <c r="AJ52" i="8"/>
  <c r="AI52" i="8"/>
  <c r="AH52" i="8"/>
  <c r="AG52" i="8"/>
  <c r="AF52" i="8"/>
  <c r="AE52" i="8"/>
  <c r="AD52" i="8"/>
  <c r="AC52" i="8"/>
  <c r="AB52" i="8"/>
  <c r="AL51" i="8"/>
  <c r="AK51" i="8"/>
  <c r="AJ51" i="8"/>
  <c r="AI51" i="8"/>
  <c r="AH51" i="8"/>
  <c r="AG51" i="8"/>
  <c r="AF51" i="8"/>
  <c r="AE51" i="8"/>
  <c r="AD51" i="8"/>
  <c r="AC51" i="8"/>
  <c r="AB51" i="8"/>
  <c r="AL50" i="8"/>
  <c r="AK50" i="8"/>
  <c r="AJ50" i="8"/>
  <c r="AI50" i="8"/>
  <c r="AH50" i="8"/>
  <c r="AG50" i="8"/>
  <c r="AF50" i="8"/>
  <c r="AE50" i="8"/>
  <c r="AD50" i="8"/>
  <c r="AC50" i="8"/>
  <c r="AB50" i="8"/>
  <c r="AL49" i="8"/>
  <c r="AK49" i="8"/>
  <c r="AJ49" i="8"/>
  <c r="AI49" i="8"/>
  <c r="AH49" i="8"/>
  <c r="AG49" i="8"/>
  <c r="AF49" i="8"/>
  <c r="AE49" i="8"/>
  <c r="AD49" i="8"/>
  <c r="AC49" i="8"/>
  <c r="AB49" i="8"/>
  <c r="AL48" i="8"/>
  <c r="AK48" i="8"/>
  <c r="AJ48" i="8"/>
  <c r="AI48" i="8"/>
  <c r="AH48" i="8"/>
  <c r="AG48" i="8"/>
  <c r="AF48" i="8"/>
  <c r="AE48" i="8"/>
  <c r="AD48" i="8"/>
  <c r="AC48" i="8"/>
  <c r="AB48" i="8"/>
  <c r="AL47" i="8"/>
  <c r="AK47" i="8"/>
  <c r="AJ47" i="8"/>
  <c r="AI47" i="8"/>
  <c r="AH47" i="8"/>
  <c r="AG47" i="8"/>
  <c r="AF47" i="8"/>
  <c r="AE47" i="8"/>
  <c r="AD47" i="8"/>
  <c r="AC47" i="8"/>
  <c r="AB47" i="8"/>
  <c r="AL46" i="8"/>
  <c r="AK46" i="8"/>
  <c r="AJ46" i="8"/>
  <c r="AI46" i="8"/>
  <c r="AH46" i="8"/>
  <c r="AG46" i="8"/>
  <c r="AF46" i="8"/>
  <c r="AE46" i="8"/>
  <c r="AD46" i="8"/>
  <c r="AC46" i="8"/>
  <c r="AB46" i="8"/>
  <c r="AL45" i="8"/>
  <c r="AK45" i="8"/>
  <c r="AJ45" i="8"/>
  <c r="AI45" i="8"/>
  <c r="AH45" i="8"/>
  <c r="AG45" i="8"/>
  <c r="AF45" i="8"/>
  <c r="AE45" i="8"/>
  <c r="AD45" i="8"/>
  <c r="AC45" i="8"/>
  <c r="AB45" i="8"/>
  <c r="AL44" i="8"/>
  <c r="AK44" i="8"/>
  <c r="AJ44" i="8"/>
  <c r="AI44" i="8"/>
  <c r="AH44" i="8"/>
  <c r="AG44" i="8"/>
  <c r="AF44" i="8"/>
  <c r="AE44" i="8"/>
  <c r="AD44" i="8"/>
  <c r="AC44" i="8"/>
  <c r="AB44" i="8"/>
  <c r="AL43" i="8"/>
  <c r="AK43" i="8"/>
  <c r="AJ43" i="8"/>
  <c r="AI43" i="8"/>
  <c r="AH43" i="8"/>
  <c r="AG43" i="8"/>
  <c r="AF43" i="8"/>
  <c r="AE43" i="8"/>
  <c r="AD43" i="8"/>
  <c r="AC43" i="8"/>
  <c r="AB43" i="8"/>
  <c r="AL42" i="8"/>
  <c r="AK42" i="8"/>
  <c r="AJ42" i="8"/>
  <c r="AI42" i="8"/>
  <c r="AH42" i="8"/>
  <c r="AG42" i="8"/>
  <c r="AF42" i="8"/>
  <c r="AE42" i="8"/>
  <c r="AD42" i="8"/>
  <c r="AC42" i="8"/>
  <c r="AB42" i="8"/>
  <c r="AL41" i="8"/>
  <c r="AK41" i="8"/>
  <c r="AJ41" i="8"/>
  <c r="AI41" i="8"/>
  <c r="AH41" i="8"/>
  <c r="AG41" i="8"/>
  <c r="AF41" i="8"/>
  <c r="AE41" i="8"/>
  <c r="AD41" i="8"/>
  <c r="AC41" i="8"/>
  <c r="AB41" i="8"/>
  <c r="AL40" i="8"/>
  <c r="AK40" i="8"/>
  <c r="AJ40" i="8"/>
  <c r="AI40" i="8"/>
  <c r="AH40" i="8"/>
  <c r="AG40" i="8"/>
  <c r="AF40" i="8"/>
  <c r="AE40" i="8"/>
  <c r="AD40" i="8"/>
  <c r="AC40" i="8"/>
  <c r="AB40" i="8"/>
  <c r="AL39" i="8"/>
  <c r="AK39" i="8"/>
  <c r="AJ39" i="8"/>
  <c r="AI39" i="8"/>
  <c r="AH39" i="8"/>
  <c r="AG39" i="8"/>
  <c r="AF39" i="8"/>
  <c r="AE39" i="8"/>
  <c r="AD39" i="8"/>
  <c r="AC39" i="8"/>
  <c r="AB39" i="8"/>
  <c r="AL38" i="8"/>
  <c r="AK38" i="8"/>
  <c r="AJ38" i="8"/>
  <c r="AI38" i="8"/>
  <c r="AH38" i="8"/>
  <c r="AG38" i="8"/>
  <c r="AF38" i="8"/>
  <c r="AE38" i="8"/>
  <c r="AD38" i="8"/>
  <c r="AC38" i="8"/>
  <c r="AB38" i="8"/>
  <c r="AL37" i="8"/>
  <c r="AK37" i="8"/>
  <c r="AJ37" i="8"/>
  <c r="AI37" i="8"/>
  <c r="AH37" i="8"/>
  <c r="AG37" i="8"/>
  <c r="AF37" i="8"/>
  <c r="AE37" i="8"/>
  <c r="AD37" i="8"/>
  <c r="AC37" i="8"/>
  <c r="AB37" i="8"/>
  <c r="AL36" i="8"/>
  <c r="AK36" i="8"/>
  <c r="AJ36" i="8"/>
  <c r="AI36" i="8"/>
  <c r="AH36" i="8"/>
  <c r="AG36" i="8"/>
  <c r="AF36" i="8"/>
  <c r="AE36" i="8"/>
  <c r="AD36" i="8"/>
  <c r="AC36" i="8"/>
  <c r="AB36" i="8"/>
  <c r="AL35" i="8"/>
  <c r="AK35" i="8"/>
  <c r="AJ35" i="8"/>
  <c r="AI35" i="8"/>
  <c r="AH35" i="8"/>
  <c r="AG35" i="8"/>
  <c r="AF35" i="8"/>
  <c r="AE35" i="8"/>
  <c r="AD35" i="8"/>
  <c r="AC35" i="8"/>
  <c r="AB35" i="8"/>
  <c r="AL34" i="8"/>
  <c r="AK34" i="8"/>
  <c r="AJ34" i="8"/>
  <c r="AI34" i="8"/>
  <c r="AH34" i="8"/>
  <c r="AG34" i="8"/>
  <c r="AF34" i="8"/>
  <c r="AE34" i="8"/>
  <c r="AD34" i="8"/>
  <c r="AC34" i="8"/>
  <c r="AB34" i="8"/>
  <c r="AL33" i="8"/>
  <c r="AK33" i="8"/>
  <c r="AJ33" i="8"/>
  <c r="AI33" i="8"/>
  <c r="AH33" i="8"/>
  <c r="AG33" i="8"/>
  <c r="AF33" i="8"/>
  <c r="AE33" i="8"/>
  <c r="AD33" i="8"/>
  <c r="AC33" i="8"/>
  <c r="AB33" i="8"/>
  <c r="AL32" i="8"/>
  <c r="AK32" i="8"/>
  <c r="AJ32" i="8"/>
  <c r="AI32" i="8"/>
  <c r="AH32" i="8"/>
  <c r="AG32" i="8"/>
  <c r="AF32" i="8"/>
  <c r="AE32" i="8"/>
  <c r="AD32" i="8"/>
  <c r="AC32" i="8"/>
  <c r="AB32" i="8"/>
  <c r="AL31" i="8"/>
  <c r="AK31" i="8"/>
  <c r="AJ31" i="8"/>
  <c r="AI31" i="8"/>
  <c r="AH31" i="8"/>
  <c r="AG31" i="8"/>
  <c r="AF31" i="8"/>
  <c r="AE31" i="8"/>
  <c r="AD31" i="8"/>
  <c r="AC31" i="8"/>
  <c r="AB31" i="8"/>
  <c r="AL30" i="8"/>
  <c r="AK30" i="8"/>
  <c r="AJ30" i="8"/>
  <c r="AI30" i="8"/>
  <c r="AH30" i="8"/>
  <c r="AG30" i="8"/>
  <c r="AF30" i="8"/>
  <c r="AE30" i="8"/>
  <c r="AD30" i="8"/>
  <c r="AC30" i="8"/>
  <c r="AB30" i="8"/>
  <c r="AL29" i="8"/>
  <c r="AK29" i="8"/>
  <c r="AJ29" i="8"/>
  <c r="AI29" i="8"/>
  <c r="AH29" i="8"/>
  <c r="AG29" i="8"/>
  <c r="AF29" i="8"/>
  <c r="AE29" i="8"/>
  <c r="AD29" i="8"/>
  <c r="AC29" i="8"/>
  <c r="AB29" i="8"/>
  <c r="AL28" i="8"/>
  <c r="AK28" i="8"/>
  <c r="AJ28" i="8"/>
  <c r="AI28" i="8"/>
  <c r="AH28" i="8"/>
  <c r="AG28" i="8"/>
  <c r="AF28" i="8"/>
  <c r="AE28" i="8"/>
  <c r="AD28" i="8"/>
  <c r="AC28" i="8"/>
  <c r="AB28" i="8"/>
  <c r="AL27" i="8"/>
  <c r="AK27" i="8"/>
  <c r="AJ27" i="8"/>
  <c r="AI27" i="8"/>
  <c r="AH27" i="8"/>
  <c r="AG27" i="8"/>
  <c r="AF27" i="8"/>
  <c r="AE27" i="8"/>
  <c r="AD27" i="8"/>
  <c r="AC27" i="8"/>
  <c r="AB27" i="8"/>
  <c r="AL26" i="8"/>
  <c r="AK26" i="8"/>
  <c r="AJ26" i="8"/>
  <c r="AI26" i="8"/>
  <c r="AH26" i="8"/>
  <c r="AG26" i="8"/>
  <c r="AF26" i="8"/>
  <c r="AE26" i="8"/>
  <c r="AD26" i="8"/>
  <c r="AC26" i="8"/>
  <c r="AB26" i="8"/>
  <c r="AL25" i="8"/>
  <c r="AK25" i="8"/>
  <c r="AJ25" i="8"/>
  <c r="AI25" i="8"/>
  <c r="AH25" i="8"/>
  <c r="AG25" i="8"/>
  <c r="AF25" i="8"/>
  <c r="AE25" i="8"/>
  <c r="AD25" i="8"/>
  <c r="AC25" i="8"/>
  <c r="AB25" i="8"/>
  <c r="AL24" i="8"/>
  <c r="AK24" i="8"/>
  <c r="AJ24" i="8"/>
  <c r="AI24" i="8"/>
  <c r="AH24" i="8"/>
  <c r="AG24" i="8"/>
  <c r="AF24" i="8"/>
  <c r="AE24" i="8"/>
  <c r="AD24" i="8"/>
  <c r="AC24" i="8"/>
  <c r="AB24" i="8"/>
  <c r="AL23" i="8"/>
  <c r="AK23" i="8"/>
  <c r="AJ23" i="8"/>
  <c r="AI23" i="8"/>
  <c r="AH23" i="8"/>
  <c r="AG23" i="8"/>
  <c r="AF23" i="8"/>
  <c r="AE23" i="8"/>
  <c r="AD23" i="8"/>
  <c r="AC23" i="8"/>
  <c r="AB23" i="8"/>
  <c r="AL22" i="8"/>
  <c r="AK22" i="8"/>
  <c r="AJ22" i="8"/>
  <c r="AI22" i="8"/>
  <c r="AH22" i="8"/>
  <c r="AG22" i="8"/>
  <c r="AF22" i="8"/>
  <c r="AE22" i="8"/>
  <c r="AD22" i="8"/>
  <c r="AC22" i="8"/>
  <c r="AB22" i="8"/>
  <c r="AL21" i="8"/>
  <c r="AK21" i="8"/>
  <c r="AJ21" i="8"/>
  <c r="AI21" i="8"/>
  <c r="AH21" i="8"/>
  <c r="AG21" i="8"/>
  <c r="AF21" i="8"/>
  <c r="AE21" i="8"/>
  <c r="AD21" i="8"/>
  <c r="AC21" i="8"/>
  <c r="AB21" i="8"/>
  <c r="AL20" i="8"/>
  <c r="AK20" i="8"/>
  <c r="AJ20" i="8"/>
  <c r="AI20" i="8"/>
  <c r="AH20" i="8"/>
  <c r="AG20" i="8"/>
  <c r="AF20" i="8"/>
  <c r="AE20" i="8"/>
  <c r="AD20" i="8"/>
  <c r="AC20" i="8"/>
  <c r="AB20" i="8"/>
  <c r="AL19" i="8"/>
  <c r="AK19" i="8"/>
  <c r="AJ19" i="8"/>
  <c r="AI19" i="8"/>
  <c r="AH19" i="8"/>
  <c r="AG19" i="8"/>
  <c r="AF19" i="8"/>
  <c r="AE19" i="8"/>
  <c r="AD19" i="8"/>
  <c r="AC19" i="8"/>
  <c r="AB19" i="8"/>
  <c r="AL18" i="8"/>
  <c r="AK18" i="8"/>
  <c r="AJ18" i="8"/>
  <c r="AI18" i="8"/>
  <c r="AH18" i="8"/>
  <c r="AG18" i="8"/>
  <c r="AF18" i="8"/>
  <c r="AE18" i="8"/>
  <c r="AD18" i="8"/>
  <c r="AC18" i="8"/>
  <c r="AB18" i="8"/>
  <c r="AL17" i="8"/>
  <c r="AK17" i="8"/>
  <c r="AJ17" i="8"/>
  <c r="AI17" i="8"/>
  <c r="AH17" i="8"/>
  <c r="AG17" i="8"/>
  <c r="AF17" i="8"/>
  <c r="AE17" i="8"/>
  <c r="AD17" i="8"/>
  <c r="AC17" i="8"/>
  <c r="AB17" i="8"/>
  <c r="AL16" i="8"/>
  <c r="AK16" i="8"/>
  <c r="AJ16" i="8"/>
  <c r="AI16" i="8"/>
  <c r="AH16" i="8"/>
  <c r="AG16" i="8"/>
  <c r="AF16" i="8"/>
  <c r="AE16" i="8"/>
  <c r="AD16" i="8"/>
  <c r="AC16" i="8"/>
  <c r="AB16" i="8"/>
  <c r="AL15" i="8"/>
  <c r="AK15" i="8"/>
  <c r="AJ15" i="8"/>
  <c r="AI15" i="8"/>
  <c r="AH15" i="8"/>
  <c r="AG15" i="8"/>
  <c r="AF15" i="8"/>
  <c r="AE15" i="8"/>
  <c r="AD15" i="8"/>
  <c r="AC15" i="8"/>
  <c r="AB15" i="8"/>
  <c r="AL14" i="8"/>
  <c r="AK14" i="8"/>
  <c r="AJ14" i="8"/>
  <c r="AI14" i="8"/>
  <c r="AH14" i="8"/>
  <c r="AG14" i="8"/>
  <c r="AF14" i="8"/>
  <c r="AE14" i="8"/>
  <c r="AD14" i="8"/>
  <c r="AC14" i="8"/>
  <c r="AB14" i="8"/>
  <c r="AL13" i="8"/>
  <c r="AK13" i="8"/>
  <c r="AJ13" i="8"/>
  <c r="AI13" i="8"/>
  <c r="AH13" i="8"/>
  <c r="AG13" i="8"/>
  <c r="AF13" i="8"/>
  <c r="AE13" i="8"/>
  <c r="AD13" i="8"/>
  <c r="AC13" i="8"/>
  <c r="AB13" i="8"/>
  <c r="AL12" i="8"/>
  <c r="AK12" i="8"/>
  <c r="AJ12" i="8"/>
  <c r="AI12" i="8"/>
  <c r="AH12" i="8"/>
  <c r="AG12" i="8"/>
  <c r="AF12" i="8"/>
  <c r="AE12" i="8"/>
  <c r="AD12" i="8"/>
  <c r="AC12" i="8"/>
  <c r="AB12" i="8"/>
  <c r="AL11" i="8"/>
  <c r="AK11" i="8"/>
  <c r="AJ11" i="8"/>
  <c r="AI11" i="8"/>
  <c r="AH11" i="8"/>
  <c r="AG11" i="8"/>
  <c r="AF11" i="8"/>
  <c r="AE11" i="8"/>
  <c r="AD11" i="8"/>
  <c r="AC11" i="8"/>
  <c r="AB11" i="8"/>
  <c r="AL10" i="8"/>
  <c r="AK10" i="8"/>
  <c r="AJ10" i="8"/>
  <c r="AI10" i="8"/>
  <c r="AH10" i="8"/>
  <c r="AG10" i="8"/>
  <c r="AF10" i="8"/>
  <c r="AE10" i="8"/>
  <c r="AD10" i="8"/>
  <c r="AC10" i="8"/>
  <c r="AB10" i="8"/>
  <c r="AL9" i="8"/>
  <c r="AK9" i="8"/>
  <c r="AJ9" i="8"/>
  <c r="AI9" i="8"/>
  <c r="AH9" i="8"/>
  <c r="AG9" i="8"/>
  <c r="AF9" i="8"/>
  <c r="AE9" i="8"/>
  <c r="AD9" i="8"/>
  <c r="AC9" i="8"/>
  <c r="AB9" i="8"/>
  <c r="AL8" i="8"/>
  <c r="AK8" i="8"/>
  <c r="AJ8" i="8"/>
  <c r="AI8" i="8"/>
  <c r="AH8" i="8"/>
  <c r="AG8" i="8"/>
  <c r="AF8" i="8"/>
  <c r="AE8" i="8"/>
  <c r="AD8" i="8"/>
  <c r="AC8" i="8"/>
  <c r="AB8" i="8"/>
  <c r="AL7" i="8"/>
  <c r="AK7" i="8"/>
  <c r="AJ7" i="8"/>
  <c r="AI7" i="8"/>
  <c r="AH7" i="8"/>
  <c r="AG7" i="8"/>
  <c r="AF7" i="8"/>
  <c r="AE7" i="8"/>
  <c r="AD7" i="8"/>
  <c r="AC7" i="8"/>
  <c r="AB7" i="8"/>
  <c r="AL6" i="8"/>
  <c r="AK6" i="8"/>
  <c r="AJ6" i="8"/>
  <c r="AI6" i="8"/>
  <c r="AH6" i="8"/>
  <c r="AG6" i="8"/>
  <c r="AF6" i="8"/>
  <c r="AE6" i="8"/>
  <c r="AD6" i="8"/>
  <c r="AC6" i="8"/>
  <c r="AB6" i="8"/>
  <c r="AL5" i="8"/>
  <c r="AK5" i="8"/>
  <c r="AJ5" i="8"/>
  <c r="AI5" i="8"/>
  <c r="AH5" i="8"/>
  <c r="AG5" i="8"/>
  <c r="AF5" i="8"/>
  <c r="AE5" i="8"/>
  <c r="AD5" i="8"/>
  <c r="AC5" i="8"/>
  <c r="AB5" i="8"/>
  <c r="AL4" i="8"/>
  <c r="AK4" i="8"/>
  <c r="AJ4" i="8"/>
  <c r="AI4" i="8"/>
  <c r="AH4" i="8"/>
  <c r="AG4" i="8"/>
  <c r="AF4" i="8"/>
  <c r="AE4" i="8"/>
  <c r="AD4" i="8"/>
  <c r="AC4" i="8"/>
  <c r="AB4" i="8"/>
  <c r="AL3" i="8"/>
  <c r="AK3" i="8"/>
  <c r="AJ3" i="8"/>
  <c r="AI3" i="8"/>
  <c r="AH3" i="8"/>
  <c r="AG3" i="8"/>
  <c r="AF3" i="8"/>
  <c r="AE3" i="8"/>
  <c r="AD3" i="8"/>
  <c r="AC3" i="8"/>
  <c r="AB3" i="8"/>
  <c r="AH2" i="8"/>
  <c r="AG2" i="8"/>
  <c r="AF2" i="8"/>
  <c r="AE2" i="8"/>
  <c r="AD2" i="8"/>
  <c r="AC2" i="8"/>
  <c r="AB2" i="8"/>
  <c r="AK2" i="8"/>
  <c r="AJ2" i="8"/>
  <c r="AI2" i="8"/>
  <c r="AL2" i="8"/>
  <c r="AL1" i="8"/>
  <c r="AK1" i="8"/>
  <c r="AJ1" i="8"/>
  <c r="AM2" i="8" l="1"/>
  <c r="AM81" i="8"/>
  <c r="AH112" i="8"/>
  <c r="AM3" i="8"/>
  <c r="AK112" i="8"/>
  <c r="AM11" i="8"/>
  <c r="AM19" i="8"/>
  <c r="AM21" i="8"/>
  <c r="AM27" i="8"/>
  <c r="AM29" i="8"/>
  <c r="AM35" i="8"/>
  <c r="AM43" i="8"/>
  <c r="AM51" i="8"/>
  <c r="AM59" i="8"/>
  <c r="AM67" i="8"/>
  <c r="AM75" i="8"/>
  <c r="AM83" i="8"/>
  <c r="AM89" i="8"/>
  <c r="AM91" i="8"/>
  <c r="AM97" i="8"/>
  <c r="AM99" i="8"/>
  <c r="AM105" i="8"/>
  <c r="AM4" i="8"/>
  <c r="AM6" i="8"/>
  <c r="AM12" i="8"/>
  <c r="AM14" i="8"/>
  <c r="AM20" i="8"/>
  <c r="AM22" i="8"/>
  <c r="AM28" i="8"/>
  <c r="AM30" i="8"/>
  <c r="AM36" i="8"/>
  <c r="AM38" i="8"/>
  <c r="AM44" i="8"/>
  <c r="AM46" i="8"/>
  <c r="AM52" i="8"/>
  <c r="AM54" i="8"/>
  <c r="AM60" i="8"/>
  <c r="AM62" i="8"/>
  <c r="AM68" i="8"/>
  <c r="AM70" i="8"/>
  <c r="AM76" i="8"/>
  <c r="AM78" i="8"/>
  <c r="AM84" i="8"/>
  <c r="AM92" i="8"/>
  <c r="AM94" i="8"/>
  <c r="AM100" i="8"/>
  <c r="AM102" i="8"/>
  <c r="AM107" i="8"/>
  <c r="AM108" i="8"/>
  <c r="AM7" i="8"/>
  <c r="AM31" i="8"/>
  <c r="AM39" i="8"/>
  <c r="AM47" i="8"/>
  <c r="AM55" i="8"/>
  <c r="AM63" i="8"/>
  <c r="AM71" i="8"/>
  <c r="AM79" i="8"/>
  <c r="AM86" i="8"/>
  <c r="AM87" i="8"/>
  <c r="AM95" i="8"/>
  <c r="AM103" i="8"/>
  <c r="AM57" i="8"/>
  <c r="AM65" i="8"/>
  <c r="AM15" i="8"/>
  <c r="AM23" i="8"/>
  <c r="AM9" i="8"/>
  <c r="AM10" i="8"/>
  <c r="AM17" i="8"/>
  <c r="AM18" i="8"/>
  <c r="AM25" i="8"/>
  <c r="AM26" i="8"/>
  <c r="AM33" i="8"/>
  <c r="AM34" i="8"/>
  <c r="AM41" i="8"/>
  <c r="AM42" i="8"/>
  <c r="AM49" i="8"/>
  <c r="AM50" i="8"/>
  <c r="AM58" i="8"/>
  <c r="AM66" i="8"/>
  <c r="AM74" i="8"/>
  <c r="AM82" i="8"/>
  <c r="AM90" i="8"/>
  <c r="AM98" i="8"/>
  <c r="AM106" i="8"/>
  <c r="AM73" i="8"/>
  <c r="AM5" i="8"/>
  <c r="AM13" i="8"/>
  <c r="AM37" i="8"/>
  <c r="AM45" i="8"/>
  <c r="AM53" i="8"/>
  <c r="AM61" i="8"/>
  <c r="AM69" i="8"/>
  <c r="AM77" i="8"/>
  <c r="AM85" i="8"/>
  <c r="AM93" i="8"/>
  <c r="AM101" i="8"/>
  <c r="AM109" i="8"/>
  <c r="AM8" i="8"/>
  <c r="AM16" i="8"/>
  <c r="AM24" i="8"/>
  <c r="AM32" i="8"/>
  <c r="AM40" i="8"/>
  <c r="AM48" i="8"/>
  <c r="AM56" i="8"/>
  <c r="AM64" i="8"/>
  <c r="AM72" i="8"/>
  <c r="AM80" i="8"/>
  <c r="AM88" i="8"/>
  <c r="AM96" i="8"/>
  <c r="AM104" i="8"/>
  <c r="AL112" i="8"/>
  <c r="AJ112" i="8"/>
  <c r="AM110" i="8" l="1"/>
  <c r="P38" i="9"/>
  <c r="P95" i="9"/>
  <c r="P37" i="9"/>
  <c r="P13" i="9"/>
  <c r="P108" i="9"/>
  <c r="P76" i="9"/>
  <c r="P42" i="9"/>
  <c r="P87" i="9"/>
  <c r="P94" i="9"/>
  <c r="P105" i="9"/>
  <c r="P26" i="9"/>
  <c r="P60" i="9"/>
  <c r="P24" i="9"/>
  <c r="P67" i="9"/>
  <c r="P90" i="9"/>
  <c r="P56" i="9"/>
  <c r="P20" i="9"/>
  <c r="P75" i="9"/>
  <c r="P83" i="9"/>
  <c r="P100" i="9"/>
  <c r="P34" i="9"/>
  <c r="P78" i="9"/>
  <c r="P51" i="9"/>
  <c r="P64" i="9"/>
  <c r="P86" i="9"/>
  <c r="P107" i="9"/>
  <c r="P16" i="9"/>
  <c r="P25" i="9"/>
  <c r="P5" i="9"/>
  <c r="P7" i="9"/>
  <c r="P102" i="9"/>
  <c r="P69" i="9"/>
  <c r="P45" i="9"/>
  <c r="P84" i="9"/>
  <c r="P15" i="9"/>
  <c r="P81" i="9"/>
  <c r="P50" i="9"/>
  <c r="P43" i="9"/>
  <c r="P98" i="9"/>
  <c r="P91" i="9"/>
  <c r="P46" i="9"/>
  <c r="P82" i="9"/>
  <c r="P68" i="9"/>
  <c r="P12" i="9"/>
  <c r="P74" i="9"/>
  <c r="P96" i="9"/>
  <c r="P10" i="9"/>
  <c r="P9" i="9"/>
  <c r="P4" i="9"/>
  <c r="P93" i="9"/>
  <c r="P73" i="9"/>
  <c r="P28" i="9"/>
  <c r="P99" i="9"/>
  <c r="P53" i="9"/>
  <c r="P79" i="9"/>
  <c r="P101" i="9"/>
  <c r="P61" i="9"/>
  <c r="P55" i="9"/>
  <c r="P77" i="9"/>
  <c r="P62" i="9"/>
  <c r="P41" i="9"/>
  <c r="P92" i="9"/>
  <c r="P6" i="9"/>
  <c r="P52" i="9"/>
  <c r="P17" i="9"/>
  <c r="P80" i="9"/>
  <c r="P36" i="9"/>
  <c r="P40" i="9"/>
  <c r="P54" i="9"/>
  <c r="P49" i="9"/>
  <c r="P35" i="9"/>
  <c r="P29" i="9"/>
  <c r="P33" i="9"/>
  <c r="P19" i="9"/>
  <c r="P103" i="9"/>
  <c r="P11" i="9"/>
  <c r="P97" i="9"/>
  <c r="P110" i="9"/>
  <c r="P58" i="9"/>
  <c r="P85" i="9"/>
  <c r="P106" i="9"/>
  <c r="P59" i="9"/>
  <c r="P89" i="9"/>
  <c r="P72" i="9"/>
  <c r="P70" i="9"/>
  <c r="P14" i="9"/>
  <c r="P48" i="9"/>
  <c r="P3" i="9"/>
  <c r="P63" i="9"/>
  <c r="P109" i="9"/>
  <c r="P39" i="9"/>
  <c r="P32" i="9"/>
  <c r="P57" i="9"/>
  <c r="P27" i="9"/>
  <c r="P23" i="9"/>
  <c r="P18" i="9"/>
  <c r="P66" i="9"/>
  <c r="P21" i="9"/>
  <c r="P104" i="9"/>
  <c r="P47" i="9"/>
  <c r="P22" i="9"/>
  <c r="P65" i="9"/>
  <c r="P31" i="9"/>
  <c r="P44" i="9"/>
  <c r="P30" i="9"/>
  <c r="P71" i="9"/>
  <c r="P8" i="9"/>
  <c r="AI1" i="8"/>
  <c r="I1" i="8"/>
  <c r="AG1" i="8"/>
  <c r="AF1" i="8"/>
  <c r="AE1" i="8"/>
  <c r="AD1" i="8"/>
  <c r="AC1" i="8"/>
  <c r="AB1" i="8"/>
  <c r="Z1" i="8"/>
  <c r="Y1" i="8"/>
  <c r="X1" i="8"/>
  <c r="W1" i="8"/>
  <c r="V1" i="8"/>
  <c r="U1" i="8"/>
  <c r="T1" i="8"/>
  <c r="S1" i="8"/>
  <c r="R1" i="8"/>
  <c r="Q1" i="8"/>
  <c r="P1" i="8"/>
  <c r="N1" i="8"/>
  <c r="M1" i="8"/>
  <c r="L1" i="8"/>
  <c r="K1" i="8"/>
  <c r="J1" i="8"/>
  <c r="H1" i="8"/>
  <c r="G1" i="8"/>
  <c r="F1" i="8"/>
  <c r="E1" i="8"/>
  <c r="D1" i="8"/>
  <c r="C1" i="8"/>
  <c r="B1" i="8"/>
  <c r="B2" i="8"/>
  <c r="Z109" i="8" l="1"/>
  <c r="Y109" i="8"/>
  <c r="X109" i="8"/>
  <c r="W109" i="8"/>
  <c r="V109" i="8"/>
  <c r="U109" i="8"/>
  <c r="T109" i="8"/>
  <c r="S109" i="8"/>
  <c r="R109" i="8"/>
  <c r="Q109" i="8"/>
  <c r="P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Z108" i="8"/>
  <c r="Y108" i="8"/>
  <c r="X108" i="8"/>
  <c r="W108" i="8"/>
  <c r="V108" i="8"/>
  <c r="U108" i="8"/>
  <c r="T108" i="8"/>
  <c r="S108" i="8"/>
  <c r="R108" i="8"/>
  <c r="Q108" i="8"/>
  <c r="P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Z107" i="8"/>
  <c r="Y107" i="8"/>
  <c r="X107" i="8"/>
  <c r="W107" i="8"/>
  <c r="V107" i="8"/>
  <c r="U107" i="8"/>
  <c r="T107" i="8"/>
  <c r="S107" i="8"/>
  <c r="R107" i="8"/>
  <c r="Q107" i="8"/>
  <c r="P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Z106" i="8"/>
  <c r="Y106" i="8"/>
  <c r="X106" i="8"/>
  <c r="W106" i="8"/>
  <c r="V106" i="8"/>
  <c r="U106" i="8"/>
  <c r="T106" i="8"/>
  <c r="S106" i="8"/>
  <c r="R106" i="8"/>
  <c r="Q106" i="8"/>
  <c r="P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Z105" i="8"/>
  <c r="Y105" i="8"/>
  <c r="X105" i="8"/>
  <c r="W105" i="8"/>
  <c r="V105" i="8"/>
  <c r="U105" i="8"/>
  <c r="T105" i="8"/>
  <c r="S105" i="8"/>
  <c r="R105" i="8"/>
  <c r="Q105" i="8"/>
  <c r="P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Z104" i="8"/>
  <c r="Y104" i="8"/>
  <c r="X104" i="8"/>
  <c r="W104" i="8"/>
  <c r="V104" i="8"/>
  <c r="U104" i="8"/>
  <c r="T104" i="8"/>
  <c r="S104" i="8"/>
  <c r="R104" i="8"/>
  <c r="Q104" i="8"/>
  <c r="P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Z103" i="8"/>
  <c r="Y103" i="8"/>
  <c r="X103" i="8"/>
  <c r="W103" i="8"/>
  <c r="V103" i="8"/>
  <c r="U103" i="8"/>
  <c r="T103" i="8"/>
  <c r="S103" i="8"/>
  <c r="R103" i="8"/>
  <c r="Q103" i="8"/>
  <c r="P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Z102" i="8"/>
  <c r="Y102" i="8"/>
  <c r="X102" i="8"/>
  <c r="W102" i="8"/>
  <c r="V102" i="8"/>
  <c r="U102" i="8"/>
  <c r="T102" i="8"/>
  <c r="S102" i="8"/>
  <c r="R102" i="8"/>
  <c r="Q102" i="8"/>
  <c r="P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Z101" i="8"/>
  <c r="Y101" i="8"/>
  <c r="X101" i="8"/>
  <c r="W101" i="8"/>
  <c r="V101" i="8"/>
  <c r="U101" i="8"/>
  <c r="T101" i="8"/>
  <c r="S101" i="8"/>
  <c r="R101" i="8"/>
  <c r="Q101" i="8"/>
  <c r="P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Z100" i="8"/>
  <c r="Y100" i="8"/>
  <c r="X100" i="8"/>
  <c r="W100" i="8"/>
  <c r="V100" i="8"/>
  <c r="U100" i="8"/>
  <c r="T100" i="8"/>
  <c r="S100" i="8"/>
  <c r="R100" i="8"/>
  <c r="Q100" i="8"/>
  <c r="P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Z99" i="8"/>
  <c r="Y99" i="8"/>
  <c r="X99" i="8"/>
  <c r="W99" i="8"/>
  <c r="V99" i="8"/>
  <c r="U99" i="8"/>
  <c r="T99" i="8"/>
  <c r="S99" i="8"/>
  <c r="R99" i="8"/>
  <c r="Q99" i="8"/>
  <c r="P99" i="8"/>
  <c r="N99" i="8"/>
  <c r="M99" i="8"/>
  <c r="L99" i="8"/>
  <c r="K99" i="8"/>
  <c r="J99" i="8"/>
  <c r="I99" i="8"/>
  <c r="H99" i="8"/>
  <c r="G99" i="8"/>
  <c r="F99" i="8"/>
  <c r="E99" i="8"/>
  <c r="D99" i="8"/>
  <c r="C99" i="8"/>
  <c r="Z98" i="8"/>
  <c r="Y98" i="8"/>
  <c r="X98" i="8"/>
  <c r="W98" i="8"/>
  <c r="V98" i="8"/>
  <c r="U98" i="8"/>
  <c r="T98" i="8"/>
  <c r="S98" i="8"/>
  <c r="R98" i="8"/>
  <c r="Q98" i="8"/>
  <c r="P98" i="8"/>
  <c r="N98" i="8"/>
  <c r="M98" i="8"/>
  <c r="L98" i="8"/>
  <c r="K98" i="8"/>
  <c r="J98" i="8"/>
  <c r="I98" i="8"/>
  <c r="H98" i="8"/>
  <c r="G98" i="8"/>
  <c r="F98" i="8"/>
  <c r="E98" i="8"/>
  <c r="D98" i="8"/>
  <c r="C98" i="8"/>
  <c r="Z97" i="8"/>
  <c r="Y97" i="8"/>
  <c r="X97" i="8"/>
  <c r="W97" i="8"/>
  <c r="V97" i="8"/>
  <c r="U97" i="8"/>
  <c r="T97" i="8"/>
  <c r="S97" i="8"/>
  <c r="R97" i="8"/>
  <c r="Q97" i="8"/>
  <c r="P97" i="8"/>
  <c r="N97" i="8"/>
  <c r="M97" i="8"/>
  <c r="L97" i="8"/>
  <c r="K97" i="8"/>
  <c r="J97" i="8"/>
  <c r="I97" i="8"/>
  <c r="H97" i="8"/>
  <c r="G97" i="8"/>
  <c r="F97" i="8"/>
  <c r="E97" i="8"/>
  <c r="D97" i="8"/>
  <c r="C97" i="8"/>
  <c r="Z96" i="8"/>
  <c r="Y96" i="8"/>
  <c r="X96" i="8"/>
  <c r="W96" i="8"/>
  <c r="V96" i="8"/>
  <c r="U96" i="8"/>
  <c r="T96" i="8"/>
  <c r="S96" i="8"/>
  <c r="R96" i="8"/>
  <c r="Q96" i="8"/>
  <c r="P96" i="8"/>
  <c r="N96" i="8"/>
  <c r="M96" i="8"/>
  <c r="L96" i="8"/>
  <c r="K96" i="8"/>
  <c r="J96" i="8"/>
  <c r="I96" i="8"/>
  <c r="H96" i="8"/>
  <c r="G96" i="8"/>
  <c r="F96" i="8"/>
  <c r="E96" i="8"/>
  <c r="D96" i="8"/>
  <c r="C96" i="8"/>
  <c r="Z95" i="8"/>
  <c r="Y95" i="8"/>
  <c r="X95" i="8"/>
  <c r="W95" i="8"/>
  <c r="V95" i="8"/>
  <c r="U95" i="8"/>
  <c r="T95" i="8"/>
  <c r="S95" i="8"/>
  <c r="R95" i="8"/>
  <c r="Q95" i="8"/>
  <c r="P95" i="8"/>
  <c r="N95" i="8"/>
  <c r="M95" i="8"/>
  <c r="L95" i="8"/>
  <c r="K95" i="8"/>
  <c r="J95" i="8"/>
  <c r="I95" i="8"/>
  <c r="H95" i="8"/>
  <c r="G95" i="8"/>
  <c r="F95" i="8"/>
  <c r="E95" i="8"/>
  <c r="D95" i="8"/>
  <c r="C95" i="8"/>
  <c r="Z94" i="8"/>
  <c r="Y94" i="8"/>
  <c r="X94" i="8"/>
  <c r="W94" i="8"/>
  <c r="V94" i="8"/>
  <c r="U94" i="8"/>
  <c r="T94" i="8"/>
  <c r="S94" i="8"/>
  <c r="R94" i="8"/>
  <c r="Q94" i="8"/>
  <c r="P94" i="8"/>
  <c r="N94" i="8"/>
  <c r="M94" i="8"/>
  <c r="L94" i="8"/>
  <c r="K94" i="8"/>
  <c r="J94" i="8"/>
  <c r="I94" i="8"/>
  <c r="H94" i="8"/>
  <c r="G94" i="8"/>
  <c r="F94" i="8"/>
  <c r="E94" i="8"/>
  <c r="D94" i="8"/>
  <c r="C94" i="8"/>
  <c r="Z93" i="8"/>
  <c r="Y93" i="8"/>
  <c r="X93" i="8"/>
  <c r="W93" i="8"/>
  <c r="V93" i="8"/>
  <c r="U93" i="8"/>
  <c r="T93" i="8"/>
  <c r="S93" i="8"/>
  <c r="R93" i="8"/>
  <c r="Q93" i="8"/>
  <c r="P93" i="8"/>
  <c r="N93" i="8"/>
  <c r="M93" i="8"/>
  <c r="L93" i="8"/>
  <c r="K93" i="8"/>
  <c r="J93" i="8"/>
  <c r="I93" i="8"/>
  <c r="H93" i="8"/>
  <c r="G93" i="8"/>
  <c r="F93" i="8"/>
  <c r="E93" i="8"/>
  <c r="D93" i="8"/>
  <c r="C93" i="8"/>
  <c r="Z92" i="8"/>
  <c r="Y92" i="8"/>
  <c r="X92" i="8"/>
  <c r="W92" i="8"/>
  <c r="V92" i="8"/>
  <c r="U92" i="8"/>
  <c r="T92" i="8"/>
  <c r="S92" i="8"/>
  <c r="R92" i="8"/>
  <c r="Q92" i="8"/>
  <c r="P92" i="8"/>
  <c r="N92" i="8"/>
  <c r="M92" i="8"/>
  <c r="L92" i="8"/>
  <c r="K92" i="8"/>
  <c r="J92" i="8"/>
  <c r="I92" i="8"/>
  <c r="H92" i="8"/>
  <c r="G92" i="8"/>
  <c r="F92" i="8"/>
  <c r="E92" i="8"/>
  <c r="D92" i="8"/>
  <c r="C92" i="8"/>
  <c r="Z91" i="8"/>
  <c r="Y91" i="8"/>
  <c r="X91" i="8"/>
  <c r="W91" i="8"/>
  <c r="V91" i="8"/>
  <c r="U91" i="8"/>
  <c r="T91" i="8"/>
  <c r="S91" i="8"/>
  <c r="R91" i="8"/>
  <c r="Q91" i="8"/>
  <c r="P91" i="8"/>
  <c r="N91" i="8"/>
  <c r="M91" i="8"/>
  <c r="L91" i="8"/>
  <c r="K91" i="8"/>
  <c r="J91" i="8"/>
  <c r="I91" i="8"/>
  <c r="H91" i="8"/>
  <c r="G91" i="8"/>
  <c r="F91" i="8"/>
  <c r="E91" i="8"/>
  <c r="D91" i="8"/>
  <c r="C91" i="8"/>
  <c r="Z90" i="8"/>
  <c r="Y90" i="8"/>
  <c r="X90" i="8"/>
  <c r="W90" i="8"/>
  <c r="V90" i="8"/>
  <c r="U90" i="8"/>
  <c r="T90" i="8"/>
  <c r="S90" i="8"/>
  <c r="R90" i="8"/>
  <c r="Q90" i="8"/>
  <c r="P90" i="8"/>
  <c r="N90" i="8"/>
  <c r="M90" i="8"/>
  <c r="L90" i="8"/>
  <c r="K90" i="8"/>
  <c r="J90" i="8"/>
  <c r="I90" i="8"/>
  <c r="H90" i="8"/>
  <c r="G90" i="8"/>
  <c r="F90" i="8"/>
  <c r="E90" i="8"/>
  <c r="D90" i="8"/>
  <c r="C90" i="8"/>
  <c r="Z89" i="8"/>
  <c r="Y89" i="8"/>
  <c r="X89" i="8"/>
  <c r="W89" i="8"/>
  <c r="V89" i="8"/>
  <c r="U89" i="8"/>
  <c r="T89" i="8"/>
  <c r="S89" i="8"/>
  <c r="R89" i="8"/>
  <c r="Q89" i="8"/>
  <c r="P89" i="8"/>
  <c r="N89" i="8"/>
  <c r="M89" i="8"/>
  <c r="L89" i="8"/>
  <c r="K89" i="8"/>
  <c r="J89" i="8"/>
  <c r="I89" i="8"/>
  <c r="H89" i="8"/>
  <c r="G89" i="8"/>
  <c r="F89" i="8"/>
  <c r="E89" i="8"/>
  <c r="D89" i="8"/>
  <c r="C89" i="8"/>
  <c r="Z88" i="8"/>
  <c r="Y88" i="8"/>
  <c r="X88" i="8"/>
  <c r="W88" i="8"/>
  <c r="V88" i="8"/>
  <c r="U88" i="8"/>
  <c r="T88" i="8"/>
  <c r="S88" i="8"/>
  <c r="R88" i="8"/>
  <c r="Q88" i="8"/>
  <c r="P88" i="8"/>
  <c r="N88" i="8"/>
  <c r="M88" i="8"/>
  <c r="L88" i="8"/>
  <c r="K88" i="8"/>
  <c r="J88" i="8"/>
  <c r="I88" i="8"/>
  <c r="H88" i="8"/>
  <c r="G88" i="8"/>
  <c r="F88" i="8"/>
  <c r="E88" i="8"/>
  <c r="D88" i="8"/>
  <c r="C88" i="8"/>
  <c r="Z87" i="8"/>
  <c r="Y87" i="8"/>
  <c r="X87" i="8"/>
  <c r="W87" i="8"/>
  <c r="V87" i="8"/>
  <c r="U87" i="8"/>
  <c r="T87" i="8"/>
  <c r="S87" i="8"/>
  <c r="R87" i="8"/>
  <c r="Q87" i="8"/>
  <c r="P87" i="8"/>
  <c r="N87" i="8"/>
  <c r="M87" i="8"/>
  <c r="L87" i="8"/>
  <c r="K87" i="8"/>
  <c r="J87" i="8"/>
  <c r="I87" i="8"/>
  <c r="H87" i="8"/>
  <c r="G87" i="8"/>
  <c r="F87" i="8"/>
  <c r="E87" i="8"/>
  <c r="D87" i="8"/>
  <c r="C87" i="8"/>
  <c r="Z86" i="8"/>
  <c r="Y86" i="8"/>
  <c r="X86" i="8"/>
  <c r="W86" i="8"/>
  <c r="V86" i="8"/>
  <c r="U86" i="8"/>
  <c r="T86" i="8"/>
  <c r="S86" i="8"/>
  <c r="R86" i="8"/>
  <c r="Q86" i="8"/>
  <c r="P86" i="8"/>
  <c r="N86" i="8"/>
  <c r="M86" i="8"/>
  <c r="L86" i="8"/>
  <c r="K86" i="8"/>
  <c r="J86" i="8"/>
  <c r="I86" i="8"/>
  <c r="H86" i="8"/>
  <c r="G86" i="8"/>
  <c r="F86" i="8"/>
  <c r="E86" i="8"/>
  <c r="D86" i="8"/>
  <c r="C86" i="8"/>
  <c r="Z85" i="8"/>
  <c r="Y85" i="8"/>
  <c r="X85" i="8"/>
  <c r="W85" i="8"/>
  <c r="V85" i="8"/>
  <c r="U85" i="8"/>
  <c r="T85" i="8"/>
  <c r="S85" i="8"/>
  <c r="R85" i="8"/>
  <c r="Q85" i="8"/>
  <c r="P85" i="8"/>
  <c r="N85" i="8"/>
  <c r="M85" i="8"/>
  <c r="L85" i="8"/>
  <c r="K85" i="8"/>
  <c r="J85" i="8"/>
  <c r="I85" i="8"/>
  <c r="H85" i="8"/>
  <c r="G85" i="8"/>
  <c r="F85" i="8"/>
  <c r="E85" i="8"/>
  <c r="D85" i="8"/>
  <c r="C85" i="8"/>
  <c r="Z84" i="8"/>
  <c r="Y84" i="8"/>
  <c r="X84" i="8"/>
  <c r="W84" i="8"/>
  <c r="V84" i="8"/>
  <c r="U84" i="8"/>
  <c r="T84" i="8"/>
  <c r="S84" i="8"/>
  <c r="R84" i="8"/>
  <c r="Q84" i="8"/>
  <c r="P84" i="8"/>
  <c r="N84" i="8"/>
  <c r="M84" i="8"/>
  <c r="L84" i="8"/>
  <c r="K84" i="8"/>
  <c r="J84" i="8"/>
  <c r="I84" i="8"/>
  <c r="H84" i="8"/>
  <c r="G84" i="8"/>
  <c r="F84" i="8"/>
  <c r="E84" i="8"/>
  <c r="D84" i="8"/>
  <c r="C84" i="8"/>
  <c r="Z83" i="8"/>
  <c r="Y83" i="8"/>
  <c r="X83" i="8"/>
  <c r="W83" i="8"/>
  <c r="V83" i="8"/>
  <c r="U83" i="8"/>
  <c r="T83" i="8"/>
  <c r="S83" i="8"/>
  <c r="R83" i="8"/>
  <c r="Q83" i="8"/>
  <c r="P83" i="8"/>
  <c r="N83" i="8"/>
  <c r="M83" i="8"/>
  <c r="L83" i="8"/>
  <c r="K83" i="8"/>
  <c r="J83" i="8"/>
  <c r="I83" i="8"/>
  <c r="H83" i="8"/>
  <c r="G83" i="8"/>
  <c r="F83" i="8"/>
  <c r="E83" i="8"/>
  <c r="D83" i="8"/>
  <c r="C83" i="8"/>
  <c r="Z82" i="8"/>
  <c r="Y82" i="8"/>
  <c r="X82" i="8"/>
  <c r="W82" i="8"/>
  <c r="V82" i="8"/>
  <c r="U82" i="8"/>
  <c r="T82" i="8"/>
  <c r="S82" i="8"/>
  <c r="R82" i="8"/>
  <c r="Q82" i="8"/>
  <c r="P82" i="8"/>
  <c r="N82" i="8"/>
  <c r="M82" i="8"/>
  <c r="L82" i="8"/>
  <c r="K82" i="8"/>
  <c r="J82" i="8"/>
  <c r="I82" i="8"/>
  <c r="H82" i="8"/>
  <c r="G82" i="8"/>
  <c r="F82" i="8"/>
  <c r="E82" i="8"/>
  <c r="D82" i="8"/>
  <c r="C82" i="8"/>
  <c r="Z81" i="8"/>
  <c r="Y81" i="8"/>
  <c r="X81" i="8"/>
  <c r="W81" i="8"/>
  <c r="V81" i="8"/>
  <c r="U81" i="8"/>
  <c r="T81" i="8"/>
  <c r="S81" i="8"/>
  <c r="R81" i="8"/>
  <c r="Q81" i="8"/>
  <c r="P81" i="8"/>
  <c r="N81" i="8"/>
  <c r="M81" i="8"/>
  <c r="L81" i="8"/>
  <c r="K81" i="8"/>
  <c r="J81" i="8"/>
  <c r="I81" i="8"/>
  <c r="H81" i="8"/>
  <c r="G81" i="8"/>
  <c r="F81" i="8"/>
  <c r="E81" i="8"/>
  <c r="D81" i="8"/>
  <c r="C81" i="8"/>
  <c r="Z80" i="8"/>
  <c r="Y80" i="8"/>
  <c r="X80" i="8"/>
  <c r="W80" i="8"/>
  <c r="V80" i="8"/>
  <c r="U80" i="8"/>
  <c r="T80" i="8"/>
  <c r="S80" i="8"/>
  <c r="R80" i="8"/>
  <c r="Q80" i="8"/>
  <c r="P80" i="8"/>
  <c r="N80" i="8"/>
  <c r="M80" i="8"/>
  <c r="L80" i="8"/>
  <c r="K80" i="8"/>
  <c r="J80" i="8"/>
  <c r="I80" i="8"/>
  <c r="H80" i="8"/>
  <c r="G80" i="8"/>
  <c r="F80" i="8"/>
  <c r="E80" i="8"/>
  <c r="D80" i="8"/>
  <c r="C80" i="8"/>
  <c r="Z79" i="8"/>
  <c r="Y79" i="8"/>
  <c r="X79" i="8"/>
  <c r="W79" i="8"/>
  <c r="V79" i="8"/>
  <c r="U79" i="8"/>
  <c r="T79" i="8"/>
  <c r="S79" i="8"/>
  <c r="R79" i="8"/>
  <c r="Q79" i="8"/>
  <c r="P79" i="8"/>
  <c r="N79" i="8"/>
  <c r="M79" i="8"/>
  <c r="L79" i="8"/>
  <c r="K79" i="8"/>
  <c r="J79" i="8"/>
  <c r="I79" i="8"/>
  <c r="H79" i="8"/>
  <c r="G79" i="8"/>
  <c r="F79" i="8"/>
  <c r="E79" i="8"/>
  <c r="D79" i="8"/>
  <c r="C79" i="8"/>
  <c r="Z78" i="8"/>
  <c r="Y78" i="8"/>
  <c r="X78" i="8"/>
  <c r="W78" i="8"/>
  <c r="V78" i="8"/>
  <c r="U78" i="8"/>
  <c r="T78" i="8"/>
  <c r="S78" i="8"/>
  <c r="R78" i="8"/>
  <c r="Q78" i="8"/>
  <c r="P78" i="8"/>
  <c r="N78" i="8"/>
  <c r="M78" i="8"/>
  <c r="L78" i="8"/>
  <c r="K78" i="8"/>
  <c r="J78" i="8"/>
  <c r="I78" i="8"/>
  <c r="H78" i="8"/>
  <c r="G78" i="8"/>
  <c r="F78" i="8"/>
  <c r="E78" i="8"/>
  <c r="D78" i="8"/>
  <c r="C78" i="8"/>
  <c r="Z77" i="8"/>
  <c r="Y77" i="8"/>
  <c r="X77" i="8"/>
  <c r="W77" i="8"/>
  <c r="V77" i="8"/>
  <c r="U77" i="8"/>
  <c r="T77" i="8"/>
  <c r="S77" i="8"/>
  <c r="R77" i="8"/>
  <c r="Q77" i="8"/>
  <c r="P77" i="8"/>
  <c r="N77" i="8"/>
  <c r="M77" i="8"/>
  <c r="L77" i="8"/>
  <c r="K77" i="8"/>
  <c r="J77" i="8"/>
  <c r="I77" i="8"/>
  <c r="H77" i="8"/>
  <c r="G77" i="8"/>
  <c r="F77" i="8"/>
  <c r="E77" i="8"/>
  <c r="D77" i="8"/>
  <c r="C77" i="8"/>
  <c r="Z76" i="8"/>
  <c r="Y76" i="8"/>
  <c r="X76" i="8"/>
  <c r="W76" i="8"/>
  <c r="V76" i="8"/>
  <c r="U76" i="8"/>
  <c r="T76" i="8"/>
  <c r="S76" i="8"/>
  <c r="R76" i="8"/>
  <c r="Q76" i="8"/>
  <c r="P76" i="8"/>
  <c r="N76" i="8"/>
  <c r="M76" i="8"/>
  <c r="L76" i="8"/>
  <c r="K76" i="8"/>
  <c r="J76" i="8"/>
  <c r="I76" i="8"/>
  <c r="H76" i="8"/>
  <c r="G76" i="8"/>
  <c r="F76" i="8"/>
  <c r="E76" i="8"/>
  <c r="D76" i="8"/>
  <c r="C76" i="8"/>
  <c r="Z75" i="8"/>
  <c r="Y75" i="8"/>
  <c r="X75" i="8"/>
  <c r="W75" i="8"/>
  <c r="V75" i="8"/>
  <c r="U75" i="8"/>
  <c r="T75" i="8"/>
  <c r="S75" i="8"/>
  <c r="R75" i="8"/>
  <c r="Q75" i="8"/>
  <c r="P75" i="8"/>
  <c r="N75" i="8"/>
  <c r="M75" i="8"/>
  <c r="L75" i="8"/>
  <c r="K75" i="8"/>
  <c r="J75" i="8"/>
  <c r="I75" i="8"/>
  <c r="H75" i="8"/>
  <c r="G75" i="8"/>
  <c r="F75" i="8"/>
  <c r="E75" i="8"/>
  <c r="D75" i="8"/>
  <c r="C75" i="8"/>
  <c r="Z74" i="8"/>
  <c r="Y74" i="8"/>
  <c r="X74" i="8"/>
  <c r="W74" i="8"/>
  <c r="V74" i="8"/>
  <c r="U74" i="8"/>
  <c r="T74" i="8"/>
  <c r="S74" i="8"/>
  <c r="R74" i="8"/>
  <c r="Q74" i="8"/>
  <c r="P74" i="8"/>
  <c r="N74" i="8"/>
  <c r="M74" i="8"/>
  <c r="L74" i="8"/>
  <c r="K74" i="8"/>
  <c r="J74" i="8"/>
  <c r="I74" i="8"/>
  <c r="H74" i="8"/>
  <c r="G74" i="8"/>
  <c r="F74" i="8"/>
  <c r="E74" i="8"/>
  <c r="D74" i="8"/>
  <c r="C74" i="8"/>
  <c r="Z73" i="8"/>
  <c r="Y73" i="8"/>
  <c r="X73" i="8"/>
  <c r="W73" i="8"/>
  <c r="V73" i="8"/>
  <c r="U73" i="8"/>
  <c r="T73" i="8"/>
  <c r="S73" i="8"/>
  <c r="R73" i="8"/>
  <c r="Q73" i="8"/>
  <c r="P73" i="8"/>
  <c r="N73" i="8"/>
  <c r="M73" i="8"/>
  <c r="L73" i="8"/>
  <c r="K73" i="8"/>
  <c r="J73" i="8"/>
  <c r="I73" i="8"/>
  <c r="H73" i="8"/>
  <c r="G73" i="8"/>
  <c r="F73" i="8"/>
  <c r="E73" i="8"/>
  <c r="D73" i="8"/>
  <c r="C73" i="8"/>
  <c r="Z72" i="8"/>
  <c r="Y72" i="8"/>
  <c r="X72" i="8"/>
  <c r="W72" i="8"/>
  <c r="V72" i="8"/>
  <c r="U72" i="8"/>
  <c r="T72" i="8"/>
  <c r="S72" i="8"/>
  <c r="R72" i="8"/>
  <c r="Q72" i="8"/>
  <c r="P72" i="8"/>
  <c r="N72" i="8"/>
  <c r="M72" i="8"/>
  <c r="L72" i="8"/>
  <c r="K72" i="8"/>
  <c r="J72" i="8"/>
  <c r="I72" i="8"/>
  <c r="H72" i="8"/>
  <c r="G72" i="8"/>
  <c r="F72" i="8"/>
  <c r="E72" i="8"/>
  <c r="D72" i="8"/>
  <c r="C72" i="8"/>
  <c r="Z71" i="8"/>
  <c r="Y71" i="8"/>
  <c r="X71" i="8"/>
  <c r="W71" i="8"/>
  <c r="V71" i="8"/>
  <c r="U71" i="8"/>
  <c r="T71" i="8"/>
  <c r="S71" i="8"/>
  <c r="R71" i="8"/>
  <c r="Q71" i="8"/>
  <c r="P71" i="8"/>
  <c r="N71" i="8"/>
  <c r="M71" i="8"/>
  <c r="L71" i="8"/>
  <c r="K71" i="8"/>
  <c r="J71" i="8"/>
  <c r="I71" i="8"/>
  <c r="H71" i="8"/>
  <c r="G71" i="8"/>
  <c r="F71" i="8"/>
  <c r="E71" i="8"/>
  <c r="D71" i="8"/>
  <c r="C71" i="8"/>
  <c r="Z70" i="8"/>
  <c r="Y70" i="8"/>
  <c r="X70" i="8"/>
  <c r="W70" i="8"/>
  <c r="V70" i="8"/>
  <c r="U70" i="8"/>
  <c r="T70" i="8"/>
  <c r="S70" i="8"/>
  <c r="R70" i="8"/>
  <c r="Q70" i="8"/>
  <c r="P70" i="8"/>
  <c r="N70" i="8"/>
  <c r="M70" i="8"/>
  <c r="L70" i="8"/>
  <c r="K70" i="8"/>
  <c r="J70" i="8"/>
  <c r="I70" i="8"/>
  <c r="H70" i="8"/>
  <c r="G70" i="8"/>
  <c r="F70" i="8"/>
  <c r="E70" i="8"/>
  <c r="D70" i="8"/>
  <c r="C70" i="8"/>
  <c r="Z69" i="8"/>
  <c r="Y69" i="8"/>
  <c r="X69" i="8"/>
  <c r="W69" i="8"/>
  <c r="V69" i="8"/>
  <c r="U69" i="8"/>
  <c r="T69" i="8"/>
  <c r="S69" i="8"/>
  <c r="R69" i="8"/>
  <c r="Q69" i="8"/>
  <c r="P69" i="8"/>
  <c r="N69" i="8"/>
  <c r="M69" i="8"/>
  <c r="L69" i="8"/>
  <c r="K69" i="8"/>
  <c r="J69" i="8"/>
  <c r="I69" i="8"/>
  <c r="H69" i="8"/>
  <c r="G69" i="8"/>
  <c r="F69" i="8"/>
  <c r="E69" i="8"/>
  <c r="D69" i="8"/>
  <c r="C69" i="8"/>
  <c r="Z68" i="8"/>
  <c r="Y68" i="8"/>
  <c r="X68" i="8"/>
  <c r="W68" i="8"/>
  <c r="V68" i="8"/>
  <c r="U68" i="8"/>
  <c r="T68" i="8"/>
  <c r="S68" i="8"/>
  <c r="R68" i="8"/>
  <c r="Q68" i="8"/>
  <c r="P68" i="8"/>
  <c r="N68" i="8"/>
  <c r="M68" i="8"/>
  <c r="L68" i="8"/>
  <c r="K68" i="8"/>
  <c r="J68" i="8"/>
  <c r="I68" i="8"/>
  <c r="H68" i="8"/>
  <c r="G68" i="8"/>
  <c r="F68" i="8"/>
  <c r="E68" i="8"/>
  <c r="D68" i="8"/>
  <c r="C68" i="8"/>
  <c r="Z67" i="8"/>
  <c r="Y67" i="8"/>
  <c r="X67" i="8"/>
  <c r="W67" i="8"/>
  <c r="V67" i="8"/>
  <c r="U67" i="8"/>
  <c r="T67" i="8"/>
  <c r="S67" i="8"/>
  <c r="R67" i="8"/>
  <c r="Q67" i="8"/>
  <c r="P67" i="8"/>
  <c r="N67" i="8"/>
  <c r="M67" i="8"/>
  <c r="L67" i="8"/>
  <c r="K67" i="8"/>
  <c r="J67" i="8"/>
  <c r="I67" i="8"/>
  <c r="H67" i="8"/>
  <c r="G67" i="8"/>
  <c r="F67" i="8"/>
  <c r="E67" i="8"/>
  <c r="D67" i="8"/>
  <c r="C67" i="8"/>
  <c r="Z66" i="8"/>
  <c r="Y66" i="8"/>
  <c r="X66" i="8"/>
  <c r="W66" i="8"/>
  <c r="V66" i="8"/>
  <c r="U66" i="8"/>
  <c r="T66" i="8"/>
  <c r="S66" i="8"/>
  <c r="R66" i="8"/>
  <c r="Q66" i="8"/>
  <c r="P66" i="8"/>
  <c r="N66" i="8"/>
  <c r="M66" i="8"/>
  <c r="L66" i="8"/>
  <c r="K66" i="8"/>
  <c r="J66" i="8"/>
  <c r="I66" i="8"/>
  <c r="H66" i="8"/>
  <c r="G66" i="8"/>
  <c r="F66" i="8"/>
  <c r="E66" i="8"/>
  <c r="D66" i="8"/>
  <c r="C66" i="8"/>
  <c r="Z65" i="8"/>
  <c r="Y65" i="8"/>
  <c r="X65" i="8"/>
  <c r="W65" i="8"/>
  <c r="V65" i="8"/>
  <c r="U65" i="8"/>
  <c r="T65" i="8"/>
  <c r="S65" i="8"/>
  <c r="R65" i="8"/>
  <c r="Q65" i="8"/>
  <c r="P65" i="8"/>
  <c r="N65" i="8"/>
  <c r="M65" i="8"/>
  <c r="L65" i="8"/>
  <c r="K65" i="8"/>
  <c r="J65" i="8"/>
  <c r="I65" i="8"/>
  <c r="H65" i="8"/>
  <c r="G65" i="8"/>
  <c r="F65" i="8"/>
  <c r="E65" i="8"/>
  <c r="D65" i="8"/>
  <c r="C65" i="8"/>
  <c r="Z64" i="8"/>
  <c r="Y64" i="8"/>
  <c r="X64" i="8"/>
  <c r="W64" i="8"/>
  <c r="V64" i="8"/>
  <c r="U64" i="8"/>
  <c r="T64" i="8"/>
  <c r="S64" i="8"/>
  <c r="R64" i="8"/>
  <c r="Q64" i="8"/>
  <c r="P64" i="8"/>
  <c r="N64" i="8"/>
  <c r="M64" i="8"/>
  <c r="L64" i="8"/>
  <c r="K64" i="8"/>
  <c r="J64" i="8"/>
  <c r="I64" i="8"/>
  <c r="H64" i="8"/>
  <c r="G64" i="8"/>
  <c r="F64" i="8"/>
  <c r="E64" i="8"/>
  <c r="D64" i="8"/>
  <c r="C64" i="8"/>
  <c r="Z63" i="8"/>
  <c r="Y63" i="8"/>
  <c r="X63" i="8"/>
  <c r="W63" i="8"/>
  <c r="V63" i="8"/>
  <c r="U63" i="8"/>
  <c r="T63" i="8"/>
  <c r="S63" i="8"/>
  <c r="R63" i="8"/>
  <c r="Q63" i="8"/>
  <c r="P63" i="8"/>
  <c r="N63" i="8"/>
  <c r="M63" i="8"/>
  <c r="L63" i="8"/>
  <c r="K63" i="8"/>
  <c r="J63" i="8"/>
  <c r="I63" i="8"/>
  <c r="H63" i="8"/>
  <c r="G63" i="8"/>
  <c r="F63" i="8"/>
  <c r="E63" i="8"/>
  <c r="D63" i="8"/>
  <c r="C63" i="8"/>
  <c r="Z62" i="8"/>
  <c r="Y62" i="8"/>
  <c r="X62" i="8"/>
  <c r="W62" i="8"/>
  <c r="V62" i="8"/>
  <c r="U62" i="8"/>
  <c r="T62" i="8"/>
  <c r="S62" i="8"/>
  <c r="R62" i="8"/>
  <c r="Q62" i="8"/>
  <c r="P62" i="8"/>
  <c r="N62" i="8"/>
  <c r="M62" i="8"/>
  <c r="L62" i="8"/>
  <c r="K62" i="8"/>
  <c r="J62" i="8"/>
  <c r="I62" i="8"/>
  <c r="H62" i="8"/>
  <c r="G62" i="8"/>
  <c r="F62" i="8"/>
  <c r="E62" i="8"/>
  <c r="D62" i="8"/>
  <c r="C62" i="8"/>
  <c r="Z61" i="8"/>
  <c r="Y61" i="8"/>
  <c r="X61" i="8"/>
  <c r="W61" i="8"/>
  <c r="V61" i="8"/>
  <c r="U61" i="8"/>
  <c r="T61" i="8"/>
  <c r="S61" i="8"/>
  <c r="R61" i="8"/>
  <c r="Q61" i="8"/>
  <c r="P61" i="8"/>
  <c r="N61" i="8"/>
  <c r="M61" i="8"/>
  <c r="L61" i="8"/>
  <c r="K61" i="8"/>
  <c r="J61" i="8"/>
  <c r="I61" i="8"/>
  <c r="H61" i="8"/>
  <c r="G61" i="8"/>
  <c r="F61" i="8"/>
  <c r="E61" i="8"/>
  <c r="D61" i="8"/>
  <c r="C61" i="8"/>
  <c r="Z60" i="8"/>
  <c r="Y60" i="8"/>
  <c r="X60" i="8"/>
  <c r="W60" i="8"/>
  <c r="V60" i="8"/>
  <c r="U60" i="8"/>
  <c r="T60" i="8"/>
  <c r="S60" i="8"/>
  <c r="R60" i="8"/>
  <c r="Q60" i="8"/>
  <c r="P60" i="8"/>
  <c r="N60" i="8"/>
  <c r="M60" i="8"/>
  <c r="L60" i="8"/>
  <c r="K60" i="8"/>
  <c r="J60" i="8"/>
  <c r="I60" i="8"/>
  <c r="H60" i="8"/>
  <c r="G60" i="8"/>
  <c r="F60" i="8"/>
  <c r="E60" i="8"/>
  <c r="D60" i="8"/>
  <c r="C60" i="8"/>
  <c r="Z59" i="8"/>
  <c r="Y59" i="8"/>
  <c r="X59" i="8"/>
  <c r="W59" i="8"/>
  <c r="V59" i="8"/>
  <c r="U59" i="8"/>
  <c r="T59" i="8"/>
  <c r="S59" i="8"/>
  <c r="R59" i="8"/>
  <c r="Q59" i="8"/>
  <c r="P59" i="8"/>
  <c r="N59" i="8"/>
  <c r="M59" i="8"/>
  <c r="L59" i="8"/>
  <c r="K59" i="8"/>
  <c r="J59" i="8"/>
  <c r="I59" i="8"/>
  <c r="H59" i="8"/>
  <c r="G59" i="8"/>
  <c r="F59" i="8"/>
  <c r="E59" i="8"/>
  <c r="D59" i="8"/>
  <c r="C59" i="8"/>
  <c r="Z58" i="8"/>
  <c r="Y58" i="8"/>
  <c r="X58" i="8"/>
  <c r="W58" i="8"/>
  <c r="V58" i="8"/>
  <c r="U58" i="8"/>
  <c r="T58" i="8"/>
  <c r="S58" i="8"/>
  <c r="R58" i="8"/>
  <c r="Q58" i="8"/>
  <c r="P58" i="8"/>
  <c r="N58" i="8"/>
  <c r="M58" i="8"/>
  <c r="L58" i="8"/>
  <c r="K58" i="8"/>
  <c r="J58" i="8"/>
  <c r="I58" i="8"/>
  <c r="H58" i="8"/>
  <c r="G58" i="8"/>
  <c r="F58" i="8"/>
  <c r="E58" i="8"/>
  <c r="D58" i="8"/>
  <c r="C58" i="8"/>
  <c r="Z57" i="8"/>
  <c r="Y57" i="8"/>
  <c r="X57" i="8"/>
  <c r="W57" i="8"/>
  <c r="V57" i="8"/>
  <c r="U57" i="8"/>
  <c r="T57" i="8"/>
  <c r="S57" i="8"/>
  <c r="R57" i="8"/>
  <c r="Q57" i="8"/>
  <c r="P57" i="8"/>
  <c r="N57" i="8"/>
  <c r="M57" i="8"/>
  <c r="L57" i="8"/>
  <c r="K57" i="8"/>
  <c r="J57" i="8"/>
  <c r="I57" i="8"/>
  <c r="H57" i="8"/>
  <c r="G57" i="8"/>
  <c r="F57" i="8"/>
  <c r="E57" i="8"/>
  <c r="D57" i="8"/>
  <c r="C57" i="8"/>
  <c r="Z56" i="8"/>
  <c r="Y56" i="8"/>
  <c r="X56" i="8"/>
  <c r="W56" i="8"/>
  <c r="V56" i="8"/>
  <c r="U56" i="8"/>
  <c r="T56" i="8"/>
  <c r="S56" i="8"/>
  <c r="R56" i="8"/>
  <c r="Q56" i="8"/>
  <c r="P56" i="8"/>
  <c r="N56" i="8"/>
  <c r="M56" i="8"/>
  <c r="L56" i="8"/>
  <c r="K56" i="8"/>
  <c r="J56" i="8"/>
  <c r="I56" i="8"/>
  <c r="H56" i="8"/>
  <c r="G56" i="8"/>
  <c r="F56" i="8"/>
  <c r="E56" i="8"/>
  <c r="D56" i="8"/>
  <c r="C56" i="8"/>
  <c r="Z55" i="8"/>
  <c r="Y55" i="8"/>
  <c r="X55" i="8"/>
  <c r="W55" i="8"/>
  <c r="V55" i="8"/>
  <c r="U55" i="8"/>
  <c r="T55" i="8"/>
  <c r="S55" i="8"/>
  <c r="R55" i="8"/>
  <c r="Q55" i="8"/>
  <c r="P55" i="8"/>
  <c r="N55" i="8"/>
  <c r="M55" i="8"/>
  <c r="L55" i="8"/>
  <c r="K55" i="8"/>
  <c r="J55" i="8"/>
  <c r="I55" i="8"/>
  <c r="H55" i="8"/>
  <c r="G55" i="8"/>
  <c r="F55" i="8"/>
  <c r="E55" i="8"/>
  <c r="D55" i="8"/>
  <c r="C55" i="8"/>
  <c r="Z54" i="8"/>
  <c r="Y54" i="8"/>
  <c r="X54" i="8"/>
  <c r="W54" i="8"/>
  <c r="V54" i="8"/>
  <c r="U54" i="8"/>
  <c r="T54" i="8"/>
  <c r="S54" i="8"/>
  <c r="R54" i="8"/>
  <c r="Q54" i="8"/>
  <c r="P54" i="8"/>
  <c r="N54" i="8"/>
  <c r="M54" i="8"/>
  <c r="L54" i="8"/>
  <c r="K54" i="8"/>
  <c r="J54" i="8"/>
  <c r="I54" i="8"/>
  <c r="H54" i="8"/>
  <c r="G54" i="8"/>
  <c r="F54" i="8"/>
  <c r="E54" i="8"/>
  <c r="D54" i="8"/>
  <c r="C54" i="8"/>
  <c r="Z53" i="8"/>
  <c r="Y53" i="8"/>
  <c r="X53" i="8"/>
  <c r="W53" i="8"/>
  <c r="V53" i="8"/>
  <c r="U53" i="8"/>
  <c r="T53" i="8"/>
  <c r="S53" i="8"/>
  <c r="R53" i="8"/>
  <c r="Q53" i="8"/>
  <c r="P53" i="8"/>
  <c r="N53" i="8"/>
  <c r="M53" i="8"/>
  <c r="L53" i="8"/>
  <c r="K53" i="8"/>
  <c r="J53" i="8"/>
  <c r="I53" i="8"/>
  <c r="H53" i="8"/>
  <c r="G53" i="8"/>
  <c r="F53" i="8"/>
  <c r="E53" i="8"/>
  <c r="D53" i="8"/>
  <c r="C53" i="8"/>
  <c r="Z52" i="8"/>
  <c r="Y52" i="8"/>
  <c r="X52" i="8"/>
  <c r="W52" i="8"/>
  <c r="V52" i="8"/>
  <c r="U52" i="8"/>
  <c r="T52" i="8"/>
  <c r="S52" i="8"/>
  <c r="R52" i="8"/>
  <c r="Q52" i="8"/>
  <c r="P52" i="8"/>
  <c r="N52" i="8"/>
  <c r="M52" i="8"/>
  <c r="L52" i="8"/>
  <c r="K52" i="8"/>
  <c r="J52" i="8"/>
  <c r="I52" i="8"/>
  <c r="H52" i="8"/>
  <c r="G52" i="8"/>
  <c r="F52" i="8"/>
  <c r="E52" i="8"/>
  <c r="D52" i="8"/>
  <c r="C52" i="8"/>
  <c r="Z51" i="8"/>
  <c r="Y51" i="8"/>
  <c r="X51" i="8"/>
  <c r="W51" i="8"/>
  <c r="V51" i="8"/>
  <c r="U51" i="8"/>
  <c r="T51" i="8"/>
  <c r="S51" i="8"/>
  <c r="R51" i="8"/>
  <c r="Q51" i="8"/>
  <c r="P51" i="8"/>
  <c r="N51" i="8"/>
  <c r="M51" i="8"/>
  <c r="L51" i="8"/>
  <c r="K51" i="8"/>
  <c r="J51" i="8"/>
  <c r="I51" i="8"/>
  <c r="H51" i="8"/>
  <c r="G51" i="8"/>
  <c r="F51" i="8"/>
  <c r="E51" i="8"/>
  <c r="D51" i="8"/>
  <c r="C51" i="8"/>
  <c r="Z50" i="8"/>
  <c r="Y50" i="8"/>
  <c r="X50" i="8"/>
  <c r="W50" i="8"/>
  <c r="V50" i="8"/>
  <c r="U50" i="8"/>
  <c r="T50" i="8"/>
  <c r="S50" i="8"/>
  <c r="R50" i="8"/>
  <c r="Q50" i="8"/>
  <c r="P50" i="8"/>
  <c r="N50" i="8"/>
  <c r="M50" i="8"/>
  <c r="L50" i="8"/>
  <c r="K50" i="8"/>
  <c r="J50" i="8"/>
  <c r="I50" i="8"/>
  <c r="H50" i="8"/>
  <c r="G50" i="8"/>
  <c r="F50" i="8"/>
  <c r="E50" i="8"/>
  <c r="D50" i="8"/>
  <c r="C50" i="8"/>
  <c r="Z49" i="8"/>
  <c r="Y49" i="8"/>
  <c r="X49" i="8"/>
  <c r="W49" i="8"/>
  <c r="V49" i="8"/>
  <c r="U49" i="8"/>
  <c r="T49" i="8"/>
  <c r="S49" i="8"/>
  <c r="R49" i="8"/>
  <c r="Q49" i="8"/>
  <c r="P49" i="8"/>
  <c r="N49" i="8"/>
  <c r="M49" i="8"/>
  <c r="L49" i="8"/>
  <c r="K49" i="8"/>
  <c r="J49" i="8"/>
  <c r="I49" i="8"/>
  <c r="H49" i="8"/>
  <c r="G49" i="8"/>
  <c r="F49" i="8"/>
  <c r="E49" i="8"/>
  <c r="D49" i="8"/>
  <c r="C49" i="8"/>
  <c r="Z48" i="8"/>
  <c r="Y48" i="8"/>
  <c r="X48" i="8"/>
  <c r="W48" i="8"/>
  <c r="V48" i="8"/>
  <c r="U48" i="8"/>
  <c r="T48" i="8"/>
  <c r="S48" i="8"/>
  <c r="R48" i="8"/>
  <c r="Q48" i="8"/>
  <c r="P48" i="8"/>
  <c r="N48" i="8"/>
  <c r="M48" i="8"/>
  <c r="L48" i="8"/>
  <c r="K48" i="8"/>
  <c r="J48" i="8"/>
  <c r="I48" i="8"/>
  <c r="H48" i="8"/>
  <c r="G48" i="8"/>
  <c r="F48" i="8"/>
  <c r="E48" i="8"/>
  <c r="D48" i="8"/>
  <c r="C48" i="8"/>
  <c r="Z47" i="8"/>
  <c r="Y47" i="8"/>
  <c r="X47" i="8"/>
  <c r="W47" i="8"/>
  <c r="V47" i="8"/>
  <c r="U47" i="8"/>
  <c r="T47" i="8"/>
  <c r="S47" i="8"/>
  <c r="R47" i="8"/>
  <c r="Q47" i="8"/>
  <c r="P47" i="8"/>
  <c r="N47" i="8"/>
  <c r="M47" i="8"/>
  <c r="L47" i="8"/>
  <c r="K47" i="8"/>
  <c r="J47" i="8"/>
  <c r="I47" i="8"/>
  <c r="H47" i="8"/>
  <c r="G47" i="8"/>
  <c r="F47" i="8"/>
  <c r="E47" i="8"/>
  <c r="D47" i="8"/>
  <c r="C47" i="8"/>
  <c r="Z46" i="8"/>
  <c r="Y46" i="8"/>
  <c r="X46" i="8"/>
  <c r="W46" i="8"/>
  <c r="V46" i="8"/>
  <c r="U46" i="8"/>
  <c r="T46" i="8"/>
  <c r="S46" i="8"/>
  <c r="R46" i="8"/>
  <c r="Q46" i="8"/>
  <c r="P46" i="8"/>
  <c r="N46" i="8"/>
  <c r="M46" i="8"/>
  <c r="L46" i="8"/>
  <c r="K46" i="8"/>
  <c r="J46" i="8"/>
  <c r="I46" i="8"/>
  <c r="H46" i="8"/>
  <c r="G46" i="8"/>
  <c r="F46" i="8"/>
  <c r="E46" i="8"/>
  <c r="D46" i="8"/>
  <c r="C46" i="8"/>
  <c r="Z45" i="8"/>
  <c r="Y45" i="8"/>
  <c r="X45" i="8"/>
  <c r="W45" i="8"/>
  <c r="V45" i="8"/>
  <c r="U45" i="8"/>
  <c r="T45" i="8"/>
  <c r="S45" i="8"/>
  <c r="R45" i="8"/>
  <c r="Q45" i="8"/>
  <c r="P45" i="8"/>
  <c r="N45" i="8"/>
  <c r="M45" i="8"/>
  <c r="L45" i="8"/>
  <c r="K45" i="8"/>
  <c r="J45" i="8"/>
  <c r="I45" i="8"/>
  <c r="H45" i="8"/>
  <c r="G45" i="8"/>
  <c r="F45" i="8"/>
  <c r="E45" i="8"/>
  <c r="D45" i="8"/>
  <c r="C45" i="8"/>
  <c r="Z44" i="8"/>
  <c r="Y44" i="8"/>
  <c r="X44" i="8"/>
  <c r="W44" i="8"/>
  <c r="V44" i="8"/>
  <c r="U44" i="8"/>
  <c r="T44" i="8"/>
  <c r="S44" i="8"/>
  <c r="R44" i="8"/>
  <c r="Q44" i="8"/>
  <c r="P44" i="8"/>
  <c r="N44" i="8"/>
  <c r="M44" i="8"/>
  <c r="L44" i="8"/>
  <c r="K44" i="8"/>
  <c r="J44" i="8"/>
  <c r="I44" i="8"/>
  <c r="H44" i="8"/>
  <c r="G44" i="8"/>
  <c r="F44" i="8"/>
  <c r="E44" i="8"/>
  <c r="D44" i="8"/>
  <c r="C44" i="8"/>
  <c r="Z43" i="8"/>
  <c r="Y43" i="8"/>
  <c r="X43" i="8"/>
  <c r="W43" i="8"/>
  <c r="V43" i="8"/>
  <c r="U43" i="8"/>
  <c r="T43" i="8"/>
  <c r="S43" i="8"/>
  <c r="R43" i="8"/>
  <c r="Q43" i="8"/>
  <c r="P43" i="8"/>
  <c r="N43" i="8"/>
  <c r="M43" i="8"/>
  <c r="L43" i="8"/>
  <c r="K43" i="8"/>
  <c r="J43" i="8"/>
  <c r="I43" i="8"/>
  <c r="H43" i="8"/>
  <c r="G43" i="8"/>
  <c r="F43" i="8"/>
  <c r="E43" i="8"/>
  <c r="D43" i="8"/>
  <c r="C43" i="8"/>
  <c r="Z42" i="8"/>
  <c r="Y42" i="8"/>
  <c r="X42" i="8"/>
  <c r="W42" i="8"/>
  <c r="V42" i="8"/>
  <c r="U42" i="8"/>
  <c r="T42" i="8"/>
  <c r="S42" i="8"/>
  <c r="R42" i="8"/>
  <c r="Q42" i="8"/>
  <c r="P42" i="8"/>
  <c r="N42" i="8"/>
  <c r="M42" i="8"/>
  <c r="L42" i="8"/>
  <c r="K42" i="8"/>
  <c r="J42" i="8"/>
  <c r="I42" i="8"/>
  <c r="H42" i="8"/>
  <c r="G42" i="8"/>
  <c r="F42" i="8"/>
  <c r="E42" i="8"/>
  <c r="D42" i="8"/>
  <c r="C42" i="8"/>
  <c r="Z41" i="8"/>
  <c r="Y41" i="8"/>
  <c r="X41" i="8"/>
  <c r="W41" i="8"/>
  <c r="V41" i="8"/>
  <c r="U41" i="8"/>
  <c r="T41" i="8"/>
  <c r="S41" i="8"/>
  <c r="R41" i="8"/>
  <c r="Q41" i="8"/>
  <c r="P41" i="8"/>
  <c r="N41" i="8"/>
  <c r="M41" i="8"/>
  <c r="L41" i="8"/>
  <c r="K41" i="8"/>
  <c r="J41" i="8"/>
  <c r="I41" i="8"/>
  <c r="H41" i="8"/>
  <c r="G41" i="8"/>
  <c r="F41" i="8"/>
  <c r="E41" i="8"/>
  <c r="D41" i="8"/>
  <c r="C41" i="8"/>
  <c r="Z40" i="8"/>
  <c r="Y40" i="8"/>
  <c r="X40" i="8"/>
  <c r="W40" i="8"/>
  <c r="V40" i="8"/>
  <c r="U40" i="8"/>
  <c r="T40" i="8"/>
  <c r="S40" i="8"/>
  <c r="R40" i="8"/>
  <c r="Q40" i="8"/>
  <c r="P40" i="8"/>
  <c r="N40" i="8"/>
  <c r="M40" i="8"/>
  <c r="L40" i="8"/>
  <c r="K40" i="8"/>
  <c r="J40" i="8"/>
  <c r="I40" i="8"/>
  <c r="H40" i="8"/>
  <c r="G40" i="8"/>
  <c r="F40" i="8"/>
  <c r="E40" i="8"/>
  <c r="D40" i="8"/>
  <c r="C40" i="8"/>
  <c r="Z39" i="8"/>
  <c r="Y39" i="8"/>
  <c r="X39" i="8"/>
  <c r="W39" i="8"/>
  <c r="V39" i="8"/>
  <c r="U39" i="8"/>
  <c r="T39" i="8"/>
  <c r="S39" i="8"/>
  <c r="R39" i="8"/>
  <c r="Q39" i="8"/>
  <c r="P39" i="8"/>
  <c r="N39" i="8"/>
  <c r="M39" i="8"/>
  <c r="L39" i="8"/>
  <c r="K39" i="8"/>
  <c r="J39" i="8"/>
  <c r="I39" i="8"/>
  <c r="H39" i="8"/>
  <c r="G39" i="8"/>
  <c r="F39" i="8"/>
  <c r="E39" i="8"/>
  <c r="D39" i="8"/>
  <c r="C39" i="8"/>
  <c r="Z38" i="8"/>
  <c r="Y38" i="8"/>
  <c r="X38" i="8"/>
  <c r="W38" i="8"/>
  <c r="V38" i="8"/>
  <c r="U38" i="8"/>
  <c r="T38" i="8"/>
  <c r="S38" i="8"/>
  <c r="R38" i="8"/>
  <c r="Q38" i="8"/>
  <c r="P38" i="8"/>
  <c r="N38" i="8"/>
  <c r="M38" i="8"/>
  <c r="L38" i="8"/>
  <c r="K38" i="8"/>
  <c r="J38" i="8"/>
  <c r="I38" i="8"/>
  <c r="H38" i="8"/>
  <c r="G38" i="8"/>
  <c r="F38" i="8"/>
  <c r="E38" i="8"/>
  <c r="D38" i="8"/>
  <c r="C38" i="8"/>
  <c r="Z37" i="8"/>
  <c r="Y37" i="8"/>
  <c r="X37" i="8"/>
  <c r="W37" i="8"/>
  <c r="V37" i="8"/>
  <c r="U37" i="8"/>
  <c r="T37" i="8"/>
  <c r="S37" i="8"/>
  <c r="R37" i="8"/>
  <c r="Q37" i="8"/>
  <c r="P37" i="8"/>
  <c r="N37" i="8"/>
  <c r="M37" i="8"/>
  <c r="L37" i="8"/>
  <c r="K37" i="8"/>
  <c r="J37" i="8"/>
  <c r="I37" i="8"/>
  <c r="H37" i="8"/>
  <c r="G37" i="8"/>
  <c r="F37" i="8"/>
  <c r="E37" i="8"/>
  <c r="D37" i="8"/>
  <c r="C37" i="8"/>
  <c r="Z36" i="8"/>
  <c r="Y36" i="8"/>
  <c r="X36" i="8"/>
  <c r="W36" i="8"/>
  <c r="V36" i="8"/>
  <c r="U36" i="8"/>
  <c r="T36" i="8"/>
  <c r="S36" i="8"/>
  <c r="R36" i="8"/>
  <c r="Q36" i="8"/>
  <c r="P36" i="8"/>
  <c r="N36" i="8"/>
  <c r="M36" i="8"/>
  <c r="L36" i="8"/>
  <c r="K36" i="8"/>
  <c r="J36" i="8"/>
  <c r="I36" i="8"/>
  <c r="H36" i="8"/>
  <c r="G36" i="8"/>
  <c r="F36" i="8"/>
  <c r="E36" i="8"/>
  <c r="D36" i="8"/>
  <c r="C36" i="8"/>
  <c r="Z35" i="8"/>
  <c r="Y35" i="8"/>
  <c r="X35" i="8"/>
  <c r="W35" i="8"/>
  <c r="V35" i="8"/>
  <c r="U35" i="8"/>
  <c r="T35" i="8"/>
  <c r="S35" i="8"/>
  <c r="R35" i="8"/>
  <c r="Q35" i="8"/>
  <c r="P35" i="8"/>
  <c r="N35" i="8"/>
  <c r="M35" i="8"/>
  <c r="L35" i="8"/>
  <c r="K35" i="8"/>
  <c r="J35" i="8"/>
  <c r="I35" i="8"/>
  <c r="H35" i="8"/>
  <c r="G35" i="8"/>
  <c r="F35" i="8"/>
  <c r="E35" i="8"/>
  <c r="D35" i="8"/>
  <c r="C35" i="8"/>
  <c r="Z34" i="8"/>
  <c r="Y34" i="8"/>
  <c r="X34" i="8"/>
  <c r="W34" i="8"/>
  <c r="V34" i="8"/>
  <c r="U34" i="8"/>
  <c r="T34" i="8"/>
  <c r="S34" i="8"/>
  <c r="R34" i="8"/>
  <c r="Q34" i="8"/>
  <c r="P34" i="8"/>
  <c r="N34" i="8"/>
  <c r="M34" i="8"/>
  <c r="L34" i="8"/>
  <c r="K34" i="8"/>
  <c r="J34" i="8"/>
  <c r="I34" i="8"/>
  <c r="H34" i="8"/>
  <c r="G34" i="8"/>
  <c r="F34" i="8"/>
  <c r="E34" i="8"/>
  <c r="D34" i="8"/>
  <c r="C34" i="8"/>
  <c r="Z33" i="8"/>
  <c r="Y33" i="8"/>
  <c r="X33" i="8"/>
  <c r="W33" i="8"/>
  <c r="V33" i="8"/>
  <c r="U33" i="8"/>
  <c r="T33" i="8"/>
  <c r="S33" i="8"/>
  <c r="R33" i="8"/>
  <c r="Q33" i="8"/>
  <c r="P33" i="8"/>
  <c r="N33" i="8"/>
  <c r="M33" i="8"/>
  <c r="L33" i="8"/>
  <c r="K33" i="8"/>
  <c r="J33" i="8"/>
  <c r="I33" i="8"/>
  <c r="H33" i="8"/>
  <c r="G33" i="8"/>
  <c r="F33" i="8"/>
  <c r="E33" i="8"/>
  <c r="D33" i="8"/>
  <c r="C33" i="8"/>
  <c r="Z32" i="8"/>
  <c r="Y32" i="8"/>
  <c r="X32" i="8"/>
  <c r="W32" i="8"/>
  <c r="V32" i="8"/>
  <c r="U32" i="8"/>
  <c r="T32" i="8"/>
  <c r="S32" i="8"/>
  <c r="R32" i="8"/>
  <c r="Q32" i="8"/>
  <c r="P32" i="8"/>
  <c r="N32" i="8"/>
  <c r="M32" i="8"/>
  <c r="L32" i="8"/>
  <c r="K32" i="8"/>
  <c r="J32" i="8"/>
  <c r="I32" i="8"/>
  <c r="H32" i="8"/>
  <c r="G32" i="8"/>
  <c r="F32" i="8"/>
  <c r="E32" i="8"/>
  <c r="D32" i="8"/>
  <c r="C32" i="8"/>
  <c r="Z31" i="8"/>
  <c r="Y31" i="8"/>
  <c r="X31" i="8"/>
  <c r="W31" i="8"/>
  <c r="V31" i="8"/>
  <c r="U31" i="8"/>
  <c r="T31" i="8"/>
  <c r="S31" i="8"/>
  <c r="R31" i="8"/>
  <c r="Q31" i="8"/>
  <c r="P31" i="8"/>
  <c r="N31" i="8"/>
  <c r="M31" i="8"/>
  <c r="L31" i="8"/>
  <c r="K31" i="8"/>
  <c r="J31" i="8"/>
  <c r="I31" i="8"/>
  <c r="H31" i="8"/>
  <c r="G31" i="8"/>
  <c r="F31" i="8"/>
  <c r="E31" i="8"/>
  <c r="D31" i="8"/>
  <c r="C31" i="8"/>
  <c r="Z30" i="8"/>
  <c r="Y30" i="8"/>
  <c r="X30" i="8"/>
  <c r="W30" i="8"/>
  <c r="V30" i="8"/>
  <c r="U30" i="8"/>
  <c r="T30" i="8"/>
  <c r="S30" i="8"/>
  <c r="R30" i="8"/>
  <c r="Q30" i="8"/>
  <c r="P30" i="8"/>
  <c r="N30" i="8"/>
  <c r="M30" i="8"/>
  <c r="L30" i="8"/>
  <c r="K30" i="8"/>
  <c r="J30" i="8"/>
  <c r="I30" i="8"/>
  <c r="H30" i="8"/>
  <c r="G30" i="8"/>
  <c r="F30" i="8"/>
  <c r="E30" i="8"/>
  <c r="D30" i="8"/>
  <c r="C30" i="8"/>
  <c r="Z29" i="8"/>
  <c r="Y29" i="8"/>
  <c r="X29" i="8"/>
  <c r="W29" i="8"/>
  <c r="V29" i="8"/>
  <c r="U29" i="8"/>
  <c r="T29" i="8"/>
  <c r="S29" i="8"/>
  <c r="R29" i="8"/>
  <c r="Q29" i="8"/>
  <c r="P29" i="8"/>
  <c r="N29" i="8"/>
  <c r="M29" i="8"/>
  <c r="L29" i="8"/>
  <c r="K29" i="8"/>
  <c r="J29" i="8"/>
  <c r="I29" i="8"/>
  <c r="H29" i="8"/>
  <c r="G29" i="8"/>
  <c r="F29" i="8"/>
  <c r="E29" i="8"/>
  <c r="D29" i="8"/>
  <c r="C29" i="8"/>
  <c r="Z28" i="8"/>
  <c r="Y28" i="8"/>
  <c r="X28" i="8"/>
  <c r="W28" i="8"/>
  <c r="V28" i="8"/>
  <c r="U28" i="8"/>
  <c r="T28" i="8"/>
  <c r="S28" i="8"/>
  <c r="R28" i="8"/>
  <c r="Q28" i="8"/>
  <c r="P28" i="8"/>
  <c r="N28" i="8"/>
  <c r="M28" i="8"/>
  <c r="L28" i="8"/>
  <c r="K28" i="8"/>
  <c r="J28" i="8"/>
  <c r="I28" i="8"/>
  <c r="H28" i="8"/>
  <c r="G28" i="8"/>
  <c r="F28" i="8"/>
  <c r="E28" i="8"/>
  <c r="D28" i="8"/>
  <c r="C28" i="8"/>
  <c r="Z27" i="8"/>
  <c r="Y27" i="8"/>
  <c r="X27" i="8"/>
  <c r="W27" i="8"/>
  <c r="V27" i="8"/>
  <c r="U27" i="8"/>
  <c r="T27" i="8"/>
  <c r="S27" i="8"/>
  <c r="R27" i="8"/>
  <c r="Q27" i="8"/>
  <c r="P27" i="8"/>
  <c r="N27" i="8"/>
  <c r="M27" i="8"/>
  <c r="L27" i="8"/>
  <c r="K27" i="8"/>
  <c r="J27" i="8"/>
  <c r="I27" i="8"/>
  <c r="H27" i="8"/>
  <c r="G27" i="8"/>
  <c r="F27" i="8"/>
  <c r="E27" i="8"/>
  <c r="D27" i="8"/>
  <c r="C27" i="8"/>
  <c r="Z26" i="8"/>
  <c r="Y26" i="8"/>
  <c r="X26" i="8"/>
  <c r="W26" i="8"/>
  <c r="V26" i="8"/>
  <c r="U26" i="8"/>
  <c r="T26" i="8"/>
  <c r="S26" i="8"/>
  <c r="R26" i="8"/>
  <c r="Q26" i="8"/>
  <c r="P26" i="8"/>
  <c r="N26" i="8"/>
  <c r="M26" i="8"/>
  <c r="L26" i="8"/>
  <c r="K26" i="8"/>
  <c r="J26" i="8"/>
  <c r="I26" i="8"/>
  <c r="H26" i="8"/>
  <c r="G26" i="8"/>
  <c r="F26" i="8"/>
  <c r="E26" i="8"/>
  <c r="D26" i="8"/>
  <c r="C26" i="8"/>
  <c r="Z25" i="8"/>
  <c r="Y25" i="8"/>
  <c r="X25" i="8"/>
  <c r="W25" i="8"/>
  <c r="V25" i="8"/>
  <c r="U25" i="8"/>
  <c r="T25" i="8"/>
  <c r="S25" i="8"/>
  <c r="R25" i="8"/>
  <c r="Q25" i="8"/>
  <c r="P25" i="8"/>
  <c r="N25" i="8"/>
  <c r="M25" i="8"/>
  <c r="L25" i="8"/>
  <c r="K25" i="8"/>
  <c r="J25" i="8"/>
  <c r="I25" i="8"/>
  <c r="H25" i="8"/>
  <c r="G25" i="8"/>
  <c r="F25" i="8"/>
  <c r="E25" i="8"/>
  <c r="D25" i="8"/>
  <c r="C25" i="8"/>
  <c r="Z24" i="8"/>
  <c r="Y24" i="8"/>
  <c r="X24" i="8"/>
  <c r="W24" i="8"/>
  <c r="V24" i="8"/>
  <c r="U24" i="8"/>
  <c r="T24" i="8"/>
  <c r="S24" i="8"/>
  <c r="R24" i="8"/>
  <c r="Q24" i="8"/>
  <c r="P24" i="8"/>
  <c r="N24" i="8"/>
  <c r="M24" i="8"/>
  <c r="L24" i="8"/>
  <c r="K24" i="8"/>
  <c r="J24" i="8"/>
  <c r="I24" i="8"/>
  <c r="H24" i="8"/>
  <c r="G24" i="8"/>
  <c r="F24" i="8"/>
  <c r="E24" i="8"/>
  <c r="D24" i="8"/>
  <c r="C24" i="8"/>
  <c r="Z23" i="8"/>
  <c r="Y23" i="8"/>
  <c r="X23" i="8"/>
  <c r="W23" i="8"/>
  <c r="V23" i="8"/>
  <c r="U23" i="8"/>
  <c r="T23" i="8"/>
  <c r="S23" i="8"/>
  <c r="R23" i="8"/>
  <c r="Q23" i="8"/>
  <c r="P23" i="8"/>
  <c r="N23" i="8"/>
  <c r="M23" i="8"/>
  <c r="L23" i="8"/>
  <c r="K23" i="8"/>
  <c r="J23" i="8"/>
  <c r="I23" i="8"/>
  <c r="H23" i="8"/>
  <c r="G23" i="8"/>
  <c r="F23" i="8"/>
  <c r="E23" i="8"/>
  <c r="D23" i="8"/>
  <c r="C23" i="8"/>
  <c r="Z22" i="8"/>
  <c r="Y22" i="8"/>
  <c r="X22" i="8"/>
  <c r="W22" i="8"/>
  <c r="V22" i="8"/>
  <c r="U22" i="8"/>
  <c r="T22" i="8"/>
  <c r="S22" i="8"/>
  <c r="R22" i="8"/>
  <c r="Q22" i="8"/>
  <c r="P22" i="8"/>
  <c r="N22" i="8"/>
  <c r="M22" i="8"/>
  <c r="L22" i="8"/>
  <c r="K22" i="8"/>
  <c r="J22" i="8"/>
  <c r="I22" i="8"/>
  <c r="H22" i="8"/>
  <c r="G22" i="8"/>
  <c r="F22" i="8"/>
  <c r="E22" i="8"/>
  <c r="D22" i="8"/>
  <c r="C22" i="8"/>
  <c r="Z21" i="8"/>
  <c r="Y21" i="8"/>
  <c r="X21" i="8"/>
  <c r="W21" i="8"/>
  <c r="V21" i="8"/>
  <c r="U21" i="8"/>
  <c r="T21" i="8"/>
  <c r="S21" i="8"/>
  <c r="R21" i="8"/>
  <c r="Q21" i="8"/>
  <c r="P21" i="8"/>
  <c r="N21" i="8"/>
  <c r="M21" i="8"/>
  <c r="L21" i="8"/>
  <c r="K21" i="8"/>
  <c r="J21" i="8"/>
  <c r="I21" i="8"/>
  <c r="H21" i="8"/>
  <c r="G21" i="8"/>
  <c r="F21" i="8"/>
  <c r="E21" i="8"/>
  <c r="D21" i="8"/>
  <c r="C21" i="8"/>
  <c r="Z20" i="8"/>
  <c r="Y20" i="8"/>
  <c r="X20" i="8"/>
  <c r="W20" i="8"/>
  <c r="V20" i="8"/>
  <c r="U20" i="8"/>
  <c r="T20" i="8"/>
  <c r="S20" i="8"/>
  <c r="R20" i="8"/>
  <c r="Q20" i="8"/>
  <c r="P20" i="8"/>
  <c r="N20" i="8"/>
  <c r="M20" i="8"/>
  <c r="L20" i="8"/>
  <c r="K20" i="8"/>
  <c r="J20" i="8"/>
  <c r="I20" i="8"/>
  <c r="H20" i="8"/>
  <c r="G20" i="8"/>
  <c r="F20" i="8"/>
  <c r="E20" i="8"/>
  <c r="D20" i="8"/>
  <c r="C20" i="8"/>
  <c r="Z19" i="8"/>
  <c r="Y19" i="8"/>
  <c r="X19" i="8"/>
  <c r="W19" i="8"/>
  <c r="V19" i="8"/>
  <c r="U19" i="8"/>
  <c r="T19" i="8"/>
  <c r="S19" i="8"/>
  <c r="R19" i="8"/>
  <c r="Q19" i="8"/>
  <c r="P19" i="8"/>
  <c r="N19" i="8"/>
  <c r="M19" i="8"/>
  <c r="L19" i="8"/>
  <c r="K19" i="8"/>
  <c r="J19" i="8"/>
  <c r="I19" i="8"/>
  <c r="H19" i="8"/>
  <c r="G19" i="8"/>
  <c r="F19" i="8"/>
  <c r="E19" i="8"/>
  <c r="D19" i="8"/>
  <c r="C19" i="8"/>
  <c r="Z18" i="8"/>
  <c r="Y18" i="8"/>
  <c r="X18" i="8"/>
  <c r="W18" i="8"/>
  <c r="V18" i="8"/>
  <c r="U18" i="8"/>
  <c r="T18" i="8"/>
  <c r="S18" i="8"/>
  <c r="R18" i="8"/>
  <c r="Q18" i="8"/>
  <c r="P18" i="8"/>
  <c r="N18" i="8"/>
  <c r="M18" i="8"/>
  <c r="L18" i="8"/>
  <c r="K18" i="8"/>
  <c r="J18" i="8"/>
  <c r="I18" i="8"/>
  <c r="H18" i="8"/>
  <c r="G18" i="8"/>
  <c r="F18" i="8"/>
  <c r="E18" i="8"/>
  <c r="D18" i="8"/>
  <c r="C18" i="8"/>
  <c r="Z17" i="8"/>
  <c r="Y17" i="8"/>
  <c r="X17" i="8"/>
  <c r="W17" i="8"/>
  <c r="V17" i="8"/>
  <c r="U17" i="8"/>
  <c r="T17" i="8"/>
  <c r="S17" i="8"/>
  <c r="R17" i="8"/>
  <c r="Q17" i="8"/>
  <c r="P17" i="8"/>
  <c r="N17" i="8"/>
  <c r="M17" i="8"/>
  <c r="L17" i="8"/>
  <c r="K17" i="8"/>
  <c r="J17" i="8"/>
  <c r="I17" i="8"/>
  <c r="H17" i="8"/>
  <c r="G17" i="8"/>
  <c r="F17" i="8"/>
  <c r="E17" i="8"/>
  <c r="D17" i="8"/>
  <c r="C17" i="8"/>
  <c r="Z16" i="8"/>
  <c r="Y16" i="8"/>
  <c r="X16" i="8"/>
  <c r="W16" i="8"/>
  <c r="V16" i="8"/>
  <c r="U16" i="8"/>
  <c r="T16" i="8"/>
  <c r="S16" i="8"/>
  <c r="R16" i="8"/>
  <c r="Q16" i="8"/>
  <c r="P16" i="8"/>
  <c r="N16" i="8"/>
  <c r="M16" i="8"/>
  <c r="L16" i="8"/>
  <c r="K16" i="8"/>
  <c r="J16" i="8"/>
  <c r="I16" i="8"/>
  <c r="H16" i="8"/>
  <c r="G16" i="8"/>
  <c r="F16" i="8"/>
  <c r="E16" i="8"/>
  <c r="D16" i="8"/>
  <c r="C16" i="8"/>
  <c r="Z15" i="8"/>
  <c r="Y15" i="8"/>
  <c r="X15" i="8"/>
  <c r="W15" i="8"/>
  <c r="V15" i="8"/>
  <c r="U15" i="8"/>
  <c r="T15" i="8"/>
  <c r="S15" i="8"/>
  <c r="R15" i="8"/>
  <c r="Q15" i="8"/>
  <c r="P15" i="8"/>
  <c r="N15" i="8"/>
  <c r="M15" i="8"/>
  <c r="L15" i="8"/>
  <c r="K15" i="8"/>
  <c r="J15" i="8"/>
  <c r="I15" i="8"/>
  <c r="H15" i="8"/>
  <c r="G15" i="8"/>
  <c r="F15" i="8"/>
  <c r="E15" i="8"/>
  <c r="D15" i="8"/>
  <c r="C15" i="8"/>
  <c r="Z14" i="8"/>
  <c r="Y14" i="8"/>
  <c r="X14" i="8"/>
  <c r="W14" i="8"/>
  <c r="V14" i="8"/>
  <c r="U14" i="8"/>
  <c r="T14" i="8"/>
  <c r="S14" i="8"/>
  <c r="R14" i="8"/>
  <c r="Q14" i="8"/>
  <c r="P14" i="8"/>
  <c r="N14" i="8"/>
  <c r="M14" i="8"/>
  <c r="L14" i="8"/>
  <c r="K14" i="8"/>
  <c r="J14" i="8"/>
  <c r="I14" i="8"/>
  <c r="H14" i="8"/>
  <c r="G14" i="8"/>
  <c r="F14" i="8"/>
  <c r="E14" i="8"/>
  <c r="D14" i="8"/>
  <c r="C14" i="8"/>
  <c r="Z13" i="8"/>
  <c r="Y13" i="8"/>
  <c r="X13" i="8"/>
  <c r="W13" i="8"/>
  <c r="V13" i="8"/>
  <c r="U13" i="8"/>
  <c r="T13" i="8"/>
  <c r="S13" i="8"/>
  <c r="R13" i="8"/>
  <c r="Q13" i="8"/>
  <c r="P13" i="8"/>
  <c r="N13" i="8"/>
  <c r="M13" i="8"/>
  <c r="L13" i="8"/>
  <c r="K13" i="8"/>
  <c r="J13" i="8"/>
  <c r="I13" i="8"/>
  <c r="H13" i="8"/>
  <c r="G13" i="8"/>
  <c r="F13" i="8"/>
  <c r="E13" i="8"/>
  <c r="D13" i="8"/>
  <c r="C13" i="8"/>
  <c r="Z12" i="8"/>
  <c r="Y12" i="8"/>
  <c r="X12" i="8"/>
  <c r="W12" i="8"/>
  <c r="V12" i="8"/>
  <c r="U12" i="8"/>
  <c r="T12" i="8"/>
  <c r="S12" i="8"/>
  <c r="R12" i="8"/>
  <c r="Q12" i="8"/>
  <c r="P12" i="8"/>
  <c r="N12" i="8"/>
  <c r="M12" i="8"/>
  <c r="L12" i="8"/>
  <c r="K12" i="8"/>
  <c r="J12" i="8"/>
  <c r="I12" i="8"/>
  <c r="H12" i="8"/>
  <c r="G12" i="8"/>
  <c r="F12" i="8"/>
  <c r="E12" i="8"/>
  <c r="D12" i="8"/>
  <c r="C12" i="8"/>
  <c r="Z11" i="8"/>
  <c r="Y11" i="8"/>
  <c r="X11" i="8"/>
  <c r="W11" i="8"/>
  <c r="V11" i="8"/>
  <c r="U11" i="8"/>
  <c r="T11" i="8"/>
  <c r="S11" i="8"/>
  <c r="R11" i="8"/>
  <c r="Q11" i="8"/>
  <c r="P11" i="8"/>
  <c r="N11" i="8"/>
  <c r="M11" i="8"/>
  <c r="L11" i="8"/>
  <c r="K11" i="8"/>
  <c r="J11" i="8"/>
  <c r="I11" i="8"/>
  <c r="H11" i="8"/>
  <c r="G11" i="8"/>
  <c r="F11" i="8"/>
  <c r="E11" i="8"/>
  <c r="D11" i="8"/>
  <c r="C11" i="8"/>
  <c r="Z10" i="8"/>
  <c r="Y10" i="8"/>
  <c r="X10" i="8"/>
  <c r="W10" i="8"/>
  <c r="V10" i="8"/>
  <c r="U10" i="8"/>
  <c r="T10" i="8"/>
  <c r="S10" i="8"/>
  <c r="R10" i="8"/>
  <c r="Q10" i="8"/>
  <c r="P10" i="8"/>
  <c r="N10" i="8"/>
  <c r="M10" i="8"/>
  <c r="L10" i="8"/>
  <c r="K10" i="8"/>
  <c r="J10" i="8"/>
  <c r="I10" i="8"/>
  <c r="H10" i="8"/>
  <c r="G10" i="8"/>
  <c r="F10" i="8"/>
  <c r="E10" i="8"/>
  <c r="D10" i="8"/>
  <c r="C10" i="8"/>
  <c r="Z9" i="8"/>
  <c r="Y9" i="8"/>
  <c r="X9" i="8"/>
  <c r="W9" i="8"/>
  <c r="V9" i="8"/>
  <c r="U9" i="8"/>
  <c r="T9" i="8"/>
  <c r="S9" i="8"/>
  <c r="R9" i="8"/>
  <c r="Q9" i="8"/>
  <c r="P9" i="8"/>
  <c r="N9" i="8"/>
  <c r="M9" i="8"/>
  <c r="L9" i="8"/>
  <c r="K9" i="8"/>
  <c r="J9" i="8"/>
  <c r="I9" i="8"/>
  <c r="H9" i="8"/>
  <c r="G9" i="8"/>
  <c r="F9" i="8"/>
  <c r="E9" i="8"/>
  <c r="D9" i="8"/>
  <c r="C9" i="8"/>
  <c r="Z8" i="8"/>
  <c r="Y8" i="8"/>
  <c r="X8" i="8"/>
  <c r="W8" i="8"/>
  <c r="V8" i="8"/>
  <c r="U8" i="8"/>
  <c r="T8" i="8"/>
  <c r="S8" i="8"/>
  <c r="R8" i="8"/>
  <c r="Q8" i="8"/>
  <c r="P8" i="8"/>
  <c r="N8" i="8"/>
  <c r="M8" i="8"/>
  <c r="L8" i="8"/>
  <c r="K8" i="8"/>
  <c r="J8" i="8"/>
  <c r="I8" i="8"/>
  <c r="H8" i="8"/>
  <c r="G8" i="8"/>
  <c r="F8" i="8"/>
  <c r="E8" i="8"/>
  <c r="D8" i="8"/>
  <c r="C8" i="8"/>
  <c r="Z7" i="8"/>
  <c r="Y7" i="8"/>
  <c r="X7" i="8"/>
  <c r="W7" i="8"/>
  <c r="V7" i="8"/>
  <c r="U7" i="8"/>
  <c r="T7" i="8"/>
  <c r="S7" i="8"/>
  <c r="R7" i="8"/>
  <c r="Q7" i="8"/>
  <c r="P7" i="8"/>
  <c r="N7" i="8"/>
  <c r="M7" i="8"/>
  <c r="L7" i="8"/>
  <c r="K7" i="8"/>
  <c r="J7" i="8"/>
  <c r="I7" i="8"/>
  <c r="H7" i="8"/>
  <c r="G7" i="8"/>
  <c r="F7" i="8"/>
  <c r="E7" i="8"/>
  <c r="D7" i="8"/>
  <c r="C7" i="8"/>
  <c r="Z6" i="8"/>
  <c r="Y6" i="8"/>
  <c r="X6" i="8"/>
  <c r="W6" i="8"/>
  <c r="V6" i="8"/>
  <c r="U6" i="8"/>
  <c r="T6" i="8"/>
  <c r="S6" i="8"/>
  <c r="R6" i="8"/>
  <c r="Q6" i="8"/>
  <c r="P6" i="8"/>
  <c r="N6" i="8"/>
  <c r="M6" i="8"/>
  <c r="L6" i="8"/>
  <c r="K6" i="8"/>
  <c r="J6" i="8"/>
  <c r="I6" i="8"/>
  <c r="H6" i="8"/>
  <c r="G6" i="8"/>
  <c r="F6" i="8"/>
  <c r="E6" i="8"/>
  <c r="D6" i="8"/>
  <c r="C6" i="8"/>
  <c r="Z5" i="8"/>
  <c r="Y5" i="8"/>
  <c r="X5" i="8"/>
  <c r="W5" i="8"/>
  <c r="V5" i="8"/>
  <c r="U5" i="8"/>
  <c r="T5" i="8"/>
  <c r="S5" i="8"/>
  <c r="R5" i="8"/>
  <c r="Q5" i="8"/>
  <c r="P5" i="8"/>
  <c r="N5" i="8"/>
  <c r="M5" i="8"/>
  <c r="L5" i="8"/>
  <c r="K5" i="8"/>
  <c r="J5" i="8"/>
  <c r="I5" i="8"/>
  <c r="H5" i="8"/>
  <c r="G5" i="8"/>
  <c r="F5" i="8"/>
  <c r="E5" i="8"/>
  <c r="D5" i="8"/>
  <c r="C5" i="8"/>
  <c r="Z4" i="8"/>
  <c r="Y4" i="8"/>
  <c r="X4" i="8"/>
  <c r="W4" i="8"/>
  <c r="V4" i="8"/>
  <c r="U4" i="8"/>
  <c r="T4" i="8"/>
  <c r="S4" i="8"/>
  <c r="R4" i="8"/>
  <c r="Q4" i="8"/>
  <c r="P4" i="8"/>
  <c r="N4" i="8"/>
  <c r="M4" i="8"/>
  <c r="L4" i="8"/>
  <c r="K4" i="8"/>
  <c r="J4" i="8"/>
  <c r="I4" i="8"/>
  <c r="H4" i="8"/>
  <c r="G4" i="8"/>
  <c r="F4" i="8"/>
  <c r="E4" i="8"/>
  <c r="D4" i="8"/>
  <c r="C4" i="8"/>
  <c r="Z3" i="8"/>
  <c r="Y3" i="8"/>
  <c r="X3" i="8"/>
  <c r="W3" i="8"/>
  <c r="V3" i="8"/>
  <c r="U3" i="8"/>
  <c r="T3" i="8"/>
  <c r="S3" i="8"/>
  <c r="R3" i="8"/>
  <c r="Q3" i="8"/>
  <c r="P3" i="8"/>
  <c r="N3" i="8"/>
  <c r="M3" i="8"/>
  <c r="L3" i="8"/>
  <c r="K3" i="8"/>
  <c r="J3" i="8"/>
  <c r="I3" i="8"/>
  <c r="H3" i="8"/>
  <c r="G3" i="8"/>
  <c r="F3" i="8"/>
  <c r="E3" i="8"/>
  <c r="D3" i="8"/>
  <c r="C3" i="8"/>
  <c r="Z2" i="8"/>
  <c r="Y2" i="8"/>
  <c r="X2" i="8"/>
  <c r="W2" i="8"/>
  <c r="V2" i="8"/>
  <c r="U2" i="8"/>
  <c r="T2" i="8"/>
  <c r="S2" i="8"/>
  <c r="R2" i="8"/>
  <c r="Q2" i="8"/>
  <c r="P2" i="8"/>
  <c r="N2" i="8"/>
  <c r="M2" i="8"/>
  <c r="L2" i="8"/>
  <c r="K2" i="8"/>
  <c r="J2" i="8"/>
  <c r="I2" i="8"/>
  <c r="H2" i="8"/>
  <c r="G2" i="8"/>
  <c r="F2" i="8"/>
  <c r="E2" i="8"/>
  <c r="D2" i="8"/>
  <c r="C2" i="8"/>
  <c r="B109" i="8"/>
  <c r="B108" i="8"/>
  <c r="B107" i="8"/>
  <c r="B106" i="8"/>
  <c r="O106" i="8" s="1"/>
  <c r="Q37" i="9" s="1"/>
  <c r="R37" i="9" s="1"/>
  <c r="B105" i="8"/>
  <c r="B104" i="8"/>
  <c r="B103" i="8"/>
  <c r="B102" i="8"/>
  <c r="B101" i="8"/>
  <c r="B100" i="8"/>
  <c r="B99" i="8"/>
  <c r="B98" i="8"/>
  <c r="O98" i="8" s="1"/>
  <c r="Q26" i="9" s="1"/>
  <c r="R26" i="9" s="1"/>
  <c r="B97" i="8"/>
  <c r="B96" i="8"/>
  <c r="B95" i="8"/>
  <c r="B94" i="8"/>
  <c r="B93" i="8"/>
  <c r="B92" i="8"/>
  <c r="B91" i="8"/>
  <c r="B90" i="8"/>
  <c r="O90" i="8" s="1"/>
  <c r="Q83" i="9" s="1"/>
  <c r="R83" i="9" s="1"/>
  <c r="B89" i="8"/>
  <c r="B88" i="8"/>
  <c r="B87" i="8"/>
  <c r="B86" i="8"/>
  <c r="B85" i="8"/>
  <c r="B84" i="8"/>
  <c r="B83" i="8"/>
  <c r="B82" i="8"/>
  <c r="O82" i="8" s="1"/>
  <c r="Q16" i="9" s="1"/>
  <c r="R16" i="9" s="1"/>
  <c r="B81" i="8"/>
  <c r="B80" i="8"/>
  <c r="B79" i="8"/>
  <c r="B78" i="8"/>
  <c r="B77" i="8"/>
  <c r="B76" i="8"/>
  <c r="B75" i="8"/>
  <c r="B74" i="8"/>
  <c r="O74" i="8" s="1"/>
  <c r="Q15" i="9" s="1"/>
  <c r="R15" i="9" s="1"/>
  <c r="B73" i="8"/>
  <c r="B72" i="8"/>
  <c r="B71" i="8"/>
  <c r="B70" i="8"/>
  <c r="B69" i="8"/>
  <c r="B68" i="8"/>
  <c r="B67" i="8"/>
  <c r="B66" i="8"/>
  <c r="O66" i="8" s="1"/>
  <c r="Q68" i="9" s="1"/>
  <c r="R68" i="9" s="1"/>
  <c r="B65" i="8"/>
  <c r="B64" i="8"/>
  <c r="B63" i="8"/>
  <c r="B62" i="8"/>
  <c r="B61" i="8"/>
  <c r="B60" i="8"/>
  <c r="B59" i="8"/>
  <c r="B58" i="8"/>
  <c r="O58" i="8" s="1"/>
  <c r="Q73" i="9" s="1"/>
  <c r="R73" i="9" s="1"/>
  <c r="B57" i="8"/>
  <c r="B56" i="8"/>
  <c r="B55" i="8"/>
  <c r="B54" i="8"/>
  <c r="B53" i="8"/>
  <c r="B52" i="8"/>
  <c r="B51" i="8"/>
  <c r="B50" i="8"/>
  <c r="O50" i="8" s="1"/>
  <c r="Q77" i="9" s="1"/>
  <c r="R77" i="9" s="1"/>
  <c r="B49" i="8"/>
  <c r="B48" i="8"/>
  <c r="B47" i="8"/>
  <c r="B46" i="8"/>
  <c r="B45" i="8"/>
  <c r="B44" i="8"/>
  <c r="B43" i="8"/>
  <c r="B42" i="8"/>
  <c r="O42" i="8" s="1"/>
  <c r="Q36" i="9" s="1"/>
  <c r="R36" i="9" s="1"/>
  <c r="B41" i="8"/>
  <c r="B40" i="8"/>
  <c r="B39" i="8"/>
  <c r="B38" i="8"/>
  <c r="B37" i="8"/>
  <c r="B36" i="8"/>
  <c r="B35" i="8"/>
  <c r="B34" i="8"/>
  <c r="O34" i="8" s="1"/>
  <c r="Q103" i="9" s="1"/>
  <c r="R103" i="9" s="1"/>
  <c r="B33" i="8"/>
  <c r="B32" i="8"/>
  <c r="B31" i="8"/>
  <c r="B30" i="8"/>
  <c r="B29" i="8"/>
  <c r="B28" i="8"/>
  <c r="B27" i="8"/>
  <c r="B26" i="8"/>
  <c r="O26" i="8" s="1"/>
  <c r="Q89" i="9" s="1"/>
  <c r="R89" i="9" s="1"/>
  <c r="B25" i="8"/>
  <c r="B24" i="8"/>
  <c r="B23" i="8"/>
  <c r="B22" i="8"/>
  <c r="B21" i="8"/>
  <c r="B20" i="8"/>
  <c r="B19" i="8"/>
  <c r="B18" i="8"/>
  <c r="O18" i="8" s="1"/>
  <c r="Q39" i="9" s="1"/>
  <c r="R39" i="9" s="1"/>
  <c r="B17" i="8"/>
  <c r="B16" i="8"/>
  <c r="B15" i="8"/>
  <c r="B14" i="8"/>
  <c r="B13" i="8"/>
  <c r="B12" i="8"/>
  <c r="B11" i="8"/>
  <c r="B10" i="8"/>
  <c r="O10" i="8" s="1"/>
  <c r="Q104" i="9" s="1"/>
  <c r="R104" i="9" s="1"/>
  <c r="B9" i="8"/>
  <c r="B8" i="8"/>
  <c r="B7" i="8"/>
  <c r="B6" i="8"/>
  <c r="B5" i="8"/>
  <c r="B4" i="8"/>
  <c r="B3" i="8"/>
  <c r="AA2" i="8" l="1"/>
  <c r="AA10" i="8"/>
  <c r="AA18" i="8"/>
  <c r="AA26" i="8"/>
  <c r="AA34" i="8"/>
  <c r="AA42" i="8"/>
  <c r="AA50" i="8"/>
  <c r="AA58" i="8"/>
  <c r="AA66" i="8"/>
  <c r="AA74" i="8"/>
  <c r="AA82" i="8"/>
  <c r="AA90" i="8"/>
  <c r="AN90" i="8" s="1"/>
  <c r="AA98" i="8"/>
  <c r="AA106" i="8"/>
  <c r="AN106" i="8" s="1"/>
  <c r="AN50" i="8"/>
  <c r="AN98" i="8"/>
  <c r="AA9" i="8"/>
  <c r="AA17" i="8"/>
  <c r="AA25" i="8"/>
  <c r="AA33" i="8"/>
  <c r="AA41" i="8"/>
  <c r="AA49" i="8"/>
  <c r="AA57" i="8"/>
  <c r="AA65" i="8"/>
  <c r="AA73" i="8"/>
  <c r="AA81" i="8"/>
  <c r="AA89" i="8"/>
  <c r="AA97" i="8"/>
  <c r="AA105" i="8"/>
  <c r="AN26" i="8"/>
  <c r="AN34" i="8"/>
  <c r="AN66" i="8"/>
  <c r="AN74" i="8"/>
  <c r="Z112" i="8"/>
  <c r="O16" i="13"/>
  <c r="P16" i="13" s="1"/>
  <c r="AA8" i="8"/>
  <c r="AA16" i="8"/>
  <c r="O40" i="13"/>
  <c r="P40" i="13" s="1"/>
  <c r="AA24" i="8"/>
  <c r="O36" i="13"/>
  <c r="P36" i="13" s="1"/>
  <c r="AA32" i="8"/>
  <c r="AA40" i="8"/>
  <c r="O25" i="13"/>
  <c r="P25" i="13" s="1"/>
  <c r="AA48" i="8"/>
  <c r="O69" i="13"/>
  <c r="P69" i="13" s="1"/>
  <c r="AA56" i="8"/>
  <c r="O34" i="13"/>
  <c r="P34" i="13" s="1"/>
  <c r="AA64" i="8"/>
  <c r="O23" i="13"/>
  <c r="P23" i="13" s="1"/>
  <c r="AA72" i="8"/>
  <c r="O7" i="13"/>
  <c r="P7" i="13" s="1"/>
  <c r="AA80" i="8"/>
  <c r="O18" i="13"/>
  <c r="P18" i="13" s="1"/>
  <c r="AA88" i="8"/>
  <c r="O67" i="13"/>
  <c r="P67" i="13" s="1"/>
  <c r="AA96" i="8"/>
  <c r="O44" i="13"/>
  <c r="P44" i="13" s="1"/>
  <c r="AA104" i="8"/>
  <c r="AN82" i="8"/>
  <c r="AA7" i="8"/>
  <c r="AA15" i="8"/>
  <c r="AA23" i="8"/>
  <c r="AA31" i="8"/>
  <c r="AA39" i="8"/>
  <c r="AA47" i="8"/>
  <c r="AA55" i="8"/>
  <c r="AA63" i="8"/>
  <c r="AA71" i="8"/>
  <c r="AA79" i="8"/>
  <c r="AA87" i="8"/>
  <c r="AA95" i="8"/>
  <c r="AA103" i="8"/>
  <c r="O2" i="8"/>
  <c r="AA6" i="8"/>
  <c r="AA14" i="8"/>
  <c r="AA22" i="8"/>
  <c r="AA30" i="8"/>
  <c r="AA38" i="8"/>
  <c r="AA46" i="8"/>
  <c r="AA54" i="8"/>
  <c r="AA62" i="8"/>
  <c r="AA70" i="8"/>
  <c r="AA78" i="8"/>
  <c r="AA86" i="8"/>
  <c r="AA94" i="8"/>
  <c r="AA102" i="8"/>
  <c r="AN42" i="8"/>
  <c r="AA21" i="8"/>
  <c r="AA37" i="8"/>
  <c r="AA45" i="8"/>
  <c r="AA53" i="8"/>
  <c r="AA61" i="8"/>
  <c r="AA69" i="8"/>
  <c r="AA77" i="8"/>
  <c r="AA85" i="8"/>
  <c r="AA93" i="8"/>
  <c r="AA101" i="8"/>
  <c r="AA109" i="8"/>
  <c r="AN10" i="8"/>
  <c r="AN18" i="8"/>
  <c r="AA5" i="8"/>
  <c r="AA13" i="8"/>
  <c r="AA29" i="8"/>
  <c r="O56" i="13"/>
  <c r="P56" i="13" s="1"/>
  <c r="AA4" i="8"/>
  <c r="O28" i="13"/>
  <c r="P28" i="13" s="1"/>
  <c r="AA12" i="8"/>
  <c r="AA20" i="8"/>
  <c r="AA28" i="8"/>
  <c r="O73" i="13"/>
  <c r="P73" i="13" s="1"/>
  <c r="AA36" i="8"/>
  <c r="O13" i="13"/>
  <c r="P13" i="13" s="1"/>
  <c r="AA44" i="8"/>
  <c r="AA52" i="8"/>
  <c r="O6" i="13"/>
  <c r="AA60" i="8"/>
  <c r="O75" i="13"/>
  <c r="P75" i="13" s="1"/>
  <c r="AA68" i="8"/>
  <c r="AA76" i="8"/>
  <c r="O76" i="13"/>
  <c r="P76" i="13" s="1"/>
  <c r="AA84" i="8"/>
  <c r="O5" i="13"/>
  <c r="P5" i="13" s="1"/>
  <c r="AA92" i="8"/>
  <c r="AA100" i="8"/>
  <c r="O33" i="13"/>
  <c r="P33" i="13" s="1"/>
  <c r="AA108" i="8"/>
  <c r="AN58" i="8"/>
  <c r="AA3" i="8"/>
  <c r="AA11" i="8"/>
  <c r="AA19" i="8"/>
  <c r="AA27" i="8"/>
  <c r="AA35" i="8"/>
  <c r="AA43" i="8"/>
  <c r="AA51" i="8"/>
  <c r="AA59" i="8"/>
  <c r="AA67" i="8"/>
  <c r="AA75" i="8"/>
  <c r="AA83" i="8"/>
  <c r="AA91" i="8"/>
  <c r="AA99" i="8"/>
  <c r="AA107" i="8"/>
  <c r="O10" i="13"/>
  <c r="P10" i="13" s="1"/>
  <c r="O66" i="13"/>
  <c r="P66" i="13" s="1"/>
  <c r="O55" i="13"/>
  <c r="P55" i="13" s="1"/>
  <c r="O64" i="13"/>
  <c r="P64" i="13" s="1"/>
  <c r="O38" i="13"/>
  <c r="P38" i="13" s="1"/>
  <c r="O60" i="13"/>
  <c r="P60" i="13" s="1"/>
  <c r="O32" i="13"/>
  <c r="P32" i="13" s="1"/>
  <c r="O50" i="13"/>
  <c r="P50" i="13" s="1"/>
  <c r="O21" i="13"/>
  <c r="P21" i="13" s="1"/>
  <c r="O8" i="13"/>
  <c r="P8" i="13" s="1"/>
  <c r="O61" i="13"/>
  <c r="P61" i="13" s="1"/>
  <c r="O31" i="13"/>
  <c r="P31" i="13" s="1"/>
  <c r="O52" i="13"/>
  <c r="P52" i="13" s="1"/>
  <c r="O70" i="13"/>
  <c r="P70" i="13" s="1"/>
  <c r="O57" i="13"/>
  <c r="P57" i="13" s="1"/>
  <c r="O27" i="13"/>
  <c r="P27" i="13" s="1"/>
  <c r="O77" i="13"/>
  <c r="P77" i="13" s="1"/>
  <c r="O68" i="13"/>
  <c r="P68" i="13" s="1"/>
  <c r="O4" i="13"/>
  <c r="P4" i="13" s="1"/>
  <c r="O15" i="13"/>
  <c r="P15" i="13" s="1"/>
  <c r="O51" i="13"/>
  <c r="P51" i="13" s="1"/>
  <c r="O49" i="13"/>
  <c r="P49" i="13" s="1"/>
  <c r="O19" i="13"/>
  <c r="P19" i="13" s="1"/>
  <c r="O43" i="13"/>
  <c r="P43" i="13" s="1"/>
  <c r="O41" i="13"/>
  <c r="P41" i="13" s="1"/>
  <c r="O9" i="13"/>
  <c r="P9" i="13" s="1"/>
  <c r="O30" i="13"/>
  <c r="P30" i="13" s="1"/>
  <c r="O11" i="13"/>
  <c r="P11" i="13" s="1"/>
  <c r="O71" i="13"/>
  <c r="P71" i="13" s="1"/>
  <c r="O12" i="13"/>
  <c r="P12" i="13" s="1"/>
  <c r="O24" i="13"/>
  <c r="P24" i="13" s="1"/>
  <c r="O47" i="13"/>
  <c r="P47" i="13" s="1"/>
  <c r="O20" i="13"/>
  <c r="P20" i="13" s="1"/>
  <c r="O53" i="13"/>
  <c r="P53" i="13" s="1"/>
  <c r="O74" i="13"/>
  <c r="P74" i="13" s="1"/>
  <c r="O62" i="13"/>
  <c r="P62" i="13" s="1"/>
  <c r="O14" i="13"/>
  <c r="P14" i="13" s="1"/>
  <c r="O72" i="13"/>
  <c r="P72" i="13" s="1"/>
  <c r="O58" i="13"/>
  <c r="P58" i="13" s="1"/>
  <c r="O26" i="13"/>
  <c r="P26" i="13" s="1"/>
  <c r="O59" i="13"/>
  <c r="P59" i="13" s="1"/>
  <c r="O22" i="13"/>
  <c r="P22" i="13" s="1"/>
  <c r="O54" i="13"/>
  <c r="P54" i="13" s="1"/>
  <c r="O45" i="13"/>
  <c r="P45" i="13" s="1"/>
  <c r="O17" i="13"/>
  <c r="P17" i="13" s="1"/>
  <c r="O39" i="13"/>
  <c r="P39" i="13" s="1"/>
  <c r="O3" i="13"/>
  <c r="P3" i="13" s="1"/>
  <c r="O42" i="13"/>
  <c r="P42" i="13" s="1"/>
  <c r="O35" i="13"/>
  <c r="P35" i="13" s="1"/>
  <c r="O29" i="13"/>
  <c r="P29" i="13" s="1"/>
  <c r="O46" i="13"/>
  <c r="P46" i="13" s="1"/>
  <c r="O37" i="13"/>
  <c r="P37" i="13" s="1"/>
  <c r="O65" i="13"/>
  <c r="P65" i="13" s="1"/>
  <c r="O63" i="13"/>
  <c r="P63" i="13" s="1"/>
  <c r="P6" i="13"/>
  <c r="Q8" i="9"/>
  <c r="R8" i="9" s="1"/>
  <c r="O3" i="8"/>
  <c r="O11" i="8"/>
  <c r="O19" i="8"/>
  <c r="O27" i="8"/>
  <c r="O35" i="8"/>
  <c r="O43" i="8"/>
  <c r="O51" i="8"/>
  <c r="O59" i="8"/>
  <c r="O67" i="8"/>
  <c r="O75" i="8"/>
  <c r="O83" i="8"/>
  <c r="O91" i="8"/>
  <c r="O99" i="8"/>
  <c r="O107" i="8"/>
  <c r="O28" i="8"/>
  <c r="O84" i="8"/>
  <c r="O12" i="8"/>
  <c r="O44" i="8"/>
  <c r="O76" i="8"/>
  <c r="O108" i="8"/>
  <c r="O21" i="8"/>
  <c r="O61" i="8"/>
  <c r="O101" i="8"/>
  <c r="O20" i="8"/>
  <c r="O52" i="8"/>
  <c r="O68" i="8"/>
  <c r="O100" i="8"/>
  <c r="O5" i="8"/>
  <c r="O29" i="8"/>
  <c r="O45" i="8"/>
  <c r="O69" i="8"/>
  <c r="O85" i="8"/>
  <c r="O109" i="8"/>
  <c r="O6" i="8"/>
  <c r="O22" i="8"/>
  <c r="O30" i="8"/>
  <c r="O38" i="8"/>
  <c r="O46" i="8"/>
  <c r="O54" i="8"/>
  <c r="O62" i="8"/>
  <c r="O70" i="8"/>
  <c r="O78" i="8"/>
  <c r="O86" i="8"/>
  <c r="O94" i="8"/>
  <c r="O102" i="8"/>
  <c r="O4" i="8"/>
  <c r="O36" i="8"/>
  <c r="O60" i="8"/>
  <c r="O92" i="8"/>
  <c r="O13" i="8"/>
  <c r="O37" i="8"/>
  <c r="O53" i="8"/>
  <c r="O77" i="8"/>
  <c r="O93" i="8"/>
  <c r="O14" i="8"/>
  <c r="O7" i="8"/>
  <c r="O15" i="8"/>
  <c r="O23" i="8"/>
  <c r="O31" i="8"/>
  <c r="O39" i="8"/>
  <c r="O47" i="8"/>
  <c r="O55" i="8"/>
  <c r="O63" i="8"/>
  <c r="O71" i="8"/>
  <c r="O79" i="8"/>
  <c r="O87" i="8"/>
  <c r="O95" i="8"/>
  <c r="O103" i="8"/>
  <c r="O16" i="8"/>
  <c r="O32" i="8"/>
  <c r="O48" i="8"/>
  <c r="O64" i="8"/>
  <c r="O80" i="8"/>
  <c r="O104" i="8"/>
  <c r="O8" i="8"/>
  <c r="O24" i="8"/>
  <c r="O40" i="8"/>
  <c r="O56" i="8"/>
  <c r="O72" i="8"/>
  <c r="O88" i="8"/>
  <c r="O96" i="8"/>
  <c r="O9" i="8"/>
  <c r="O17" i="8"/>
  <c r="O25" i="8"/>
  <c r="O33" i="8"/>
  <c r="O41" i="8"/>
  <c r="O49" i="8"/>
  <c r="O57" i="8"/>
  <c r="O65" i="8"/>
  <c r="O73" i="8"/>
  <c r="O81" i="8"/>
  <c r="O89" i="8"/>
  <c r="O97" i="8"/>
  <c r="O105" i="8"/>
  <c r="D112" i="8"/>
  <c r="L112" i="8"/>
  <c r="U112" i="8"/>
  <c r="AD112" i="8"/>
  <c r="V112" i="8"/>
  <c r="E112" i="8"/>
  <c r="H112" i="8"/>
  <c r="Q112" i="8"/>
  <c r="Y112" i="8"/>
  <c r="AE112" i="8"/>
  <c r="M112" i="8"/>
  <c r="B112" i="8"/>
  <c r="R112" i="8"/>
  <c r="S112" i="8"/>
  <c r="AI112" i="8"/>
  <c r="C112" i="8"/>
  <c r="K112" i="8"/>
  <c r="T112" i="8"/>
  <c r="AC112" i="8"/>
  <c r="F112" i="8"/>
  <c r="W112" i="8"/>
  <c r="N112" i="8"/>
  <c r="AF112" i="8"/>
  <c r="G112" i="8"/>
  <c r="P112" i="8"/>
  <c r="X112" i="8"/>
  <c r="AG112" i="8"/>
  <c r="I112" i="8"/>
  <c r="J112" i="8"/>
  <c r="AB112" i="8"/>
  <c r="AN71" i="8" l="1"/>
  <c r="AN7" i="8"/>
  <c r="AN80" i="8"/>
  <c r="AN48" i="8"/>
  <c r="AN8" i="8"/>
  <c r="AN105" i="8"/>
  <c r="AN41" i="8"/>
  <c r="AN52" i="8"/>
  <c r="AN109" i="8"/>
  <c r="AN70" i="8"/>
  <c r="AN6" i="8"/>
  <c r="O110" i="8"/>
  <c r="AA110" i="8"/>
  <c r="AN45" i="8"/>
  <c r="AN75" i="8"/>
  <c r="AN11" i="8"/>
  <c r="AN84" i="8"/>
  <c r="AN44" i="8"/>
  <c r="AN4" i="8"/>
  <c r="AN101" i="8"/>
  <c r="AN37" i="8"/>
  <c r="AN62" i="8"/>
  <c r="AN63" i="8"/>
  <c r="AN97" i="8"/>
  <c r="AN33" i="8"/>
  <c r="AN83" i="8"/>
  <c r="AM112" i="8"/>
  <c r="AM113" i="8" s="1"/>
  <c r="AN67" i="8"/>
  <c r="AN3" i="8"/>
  <c r="AN93" i="8"/>
  <c r="AN21" i="8"/>
  <c r="AN54" i="8"/>
  <c r="AN2" i="8"/>
  <c r="AN55" i="8"/>
  <c r="AN104" i="8"/>
  <c r="AN72" i="8"/>
  <c r="AN40" i="8"/>
  <c r="AA112" i="8"/>
  <c r="AA113" i="8" s="1"/>
  <c r="AN89" i="8"/>
  <c r="AN25" i="8"/>
  <c r="AN59" i="8"/>
  <c r="AN76" i="8"/>
  <c r="AN36" i="8"/>
  <c r="AN29" i="8"/>
  <c r="AN85" i="8"/>
  <c r="AN46" i="8"/>
  <c r="AN47" i="8"/>
  <c r="AN32" i="8"/>
  <c r="AN81" i="8"/>
  <c r="AN17" i="8"/>
  <c r="O112" i="8"/>
  <c r="O113" i="8" s="1"/>
  <c r="AN51" i="8"/>
  <c r="AN108" i="8"/>
  <c r="AN68" i="8"/>
  <c r="AN13" i="8"/>
  <c r="AN77" i="8"/>
  <c r="AN102" i="8"/>
  <c r="AN38" i="8"/>
  <c r="AN103" i="8"/>
  <c r="AN39" i="8"/>
  <c r="AN96" i="8"/>
  <c r="AN64" i="8"/>
  <c r="AN73" i="8"/>
  <c r="AN9" i="8"/>
  <c r="AN107" i="8"/>
  <c r="AN43" i="8"/>
  <c r="AN28" i="8"/>
  <c r="AN5" i="8"/>
  <c r="AN69" i="8"/>
  <c r="AN94" i="8"/>
  <c r="AN30" i="8"/>
  <c r="AN95" i="8"/>
  <c r="AN31" i="8"/>
  <c r="AN24" i="8"/>
  <c r="AN65" i="8"/>
  <c r="AN19" i="8"/>
  <c r="AN99" i="8"/>
  <c r="AN35" i="8"/>
  <c r="AN100" i="8"/>
  <c r="AN60" i="8"/>
  <c r="AN20" i="8"/>
  <c r="AN61" i="8"/>
  <c r="AN86" i="8"/>
  <c r="AN22" i="8"/>
  <c r="AN87" i="8"/>
  <c r="AN23" i="8"/>
  <c r="AN88" i="8"/>
  <c r="AN56" i="8"/>
  <c r="AN57" i="8"/>
  <c r="AN91" i="8"/>
  <c r="AN27" i="8"/>
  <c r="AN92" i="8"/>
  <c r="AN12" i="8"/>
  <c r="AN53" i="8"/>
  <c r="AN78" i="8"/>
  <c r="AN14" i="8"/>
  <c r="AN79" i="8"/>
  <c r="AN15" i="8"/>
  <c r="AN16" i="8"/>
  <c r="AN49" i="8"/>
  <c r="Q81" i="9"/>
  <c r="R81" i="9" s="1"/>
  <c r="Q47" i="9"/>
  <c r="R47" i="9" s="1"/>
  <c r="Q53" i="9"/>
  <c r="R53" i="9" s="1"/>
  <c r="Q56" i="9"/>
  <c r="R56" i="9" s="1"/>
  <c r="Q30" i="9"/>
  <c r="R30" i="9" s="1"/>
  <c r="Q10" i="9"/>
  <c r="R10" i="9" s="1"/>
  <c r="Q64" i="9"/>
  <c r="R64" i="9" s="1"/>
  <c r="Q63" i="9"/>
  <c r="R63" i="9" s="1"/>
  <c r="Q66" i="9"/>
  <c r="R66" i="9" s="1"/>
  <c r="Q105" i="9"/>
  <c r="R105" i="9" s="1"/>
  <c r="Q19" i="9"/>
  <c r="R19" i="9" s="1"/>
  <c r="Q12" i="9"/>
  <c r="R12" i="9" s="1"/>
  <c r="Q24" i="9"/>
  <c r="R24" i="9" s="1"/>
  <c r="Q92" i="9"/>
  <c r="R92" i="9" s="1"/>
  <c r="Q69" i="9"/>
  <c r="R69" i="9" s="1"/>
  <c r="Q79" i="9"/>
  <c r="R79" i="9" s="1"/>
  <c r="Q91" i="9"/>
  <c r="R91" i="9" s="1"/>
  <c r="Q75" i="9"/>
  <c r="R75" i="9" s="1"/>
  <c r="Q59" i="9"/>
  <c r="R59" i="9" s="1"/>
  <c r="Q28" i="9"/>
  <c r="R28" i="9" s="1"/>
  <c r="Q34" i="9"/>
  <c r="R34" i="9" s="1"/>
  <c r="Q108" i="9"/>
  <c r="R108" i="9" s="1"/>
  <c r="Q76" i="9"/>
  <c r="R76" i="9" s="1"/>
  <c r="Q49" i="9"/>
  <c r="R49" i="9" s="1"/>
  <c r="Q101" i="9"/>
  <c r="R101" i="9" s="1"/>
  <c r="Q6" i="9"/>
  <c r="R6" i="9" s="1"/>
  <c r="Q52" i="9"/>
  <c r="R52" i="9" s="1"/>
  <c r="Q87" i="9"/>
  <c r="R87" i="9" s="1"/>
  <c r="Q86" i="9"/>
  <c r="R86" i="9" s="1"/>
  <c r="Q107" i="9"/>
  <c r="R107" i="9" s="1"/>
  <c r="Q109" i="9"/>
  <c r="R109" i="9" s="1"/>
  <c r="Q62" i="9"/>
  <c r="R62" i="9" s="1"/>
  <c r="Q50" i="9"/>
  <c r="R50" i="9" s="1"/>
  <c r="Q5" i="9"/>
  <c r="R5" i="9" s="1"/>
  <c r="Q67" i="9"/>
  <c r="R67" i="9" s="1"/>
  <c r="Q110" i="9"/>
  <c r="R110" i="9" s="1"/>
  <c r="Q29" i="9"/>
  <c r="R29" i="9" s="1"/>
  <c r="Q42" i="9"/>
  <c r="R42" i="9" s="1"/>
  <c r="Q35" i="9"/>
  <c r="R35" i="9" s="1"/>
  <c r="Q85" i="9"/>
  <c r="R85" i="9" s="1"/>
  <c r="Q9" i="9"/>
  <c r="R9" i="9" s="1"/>
  <c r="Q106" i="9"/>
  <c r="R106" i="9" s="1"/>
  <c r="Q84" i="9"/>
  <c r="R84" i="9" s="1"/>
  <c r="Q21" i="9"/>
  <c r="R21" i="9" s="1"/>
  <c r="Q13" i="9"/>
  <c r="R13" i="9" s="1"/>
  <c r="Q40" i="9"/>
  <c r="R40" i="9" s="1"/>
  <c r="Q99" i="9"/>
  <c r="R99" i="9" s="1"/>
  <c r="Q74" i="9"/>
  <c r="R74" i="9" s="1"/>
  <c r="Q78" i="9"/>
  <c r="R78" i="9" s="1"/>
  <c r="Q14" i="9"/>
  <c r="R14" i="9" s="1"/>
  <c r="Q18" i="9"/>
  <c r="R18" i="9" s="1"/>
  <c r="Q90" i="9"/>
  <c r="R90" i="9" s="1"/>
  <c r="Q58" i="9"/>
  <c r="R58" i="9" s="1"/>
  <c r="Q44" i="9"/>
  <c r="R44" i="9" s="1"/>
  <c r="Q3" i="9"/>
  <c r="R3" i="9" s="1"/>
  <c r="Q82" i="9"/>
  <c r="R82" i="9" s="1"/>
  <c r="Q71" i="9"/>
  <c r="R71" i="9" s="1"/>
  <c r="Q60" i="9"/>
  <c r="R60" i="9" s="1"/>
  <c r="Q11" i="9"/>
  <c r="R11" i="9" s="1"/>
  <c r="Q54" i="9"/>
  <c r="R54" i="9" s="1"/>
  <c r="Q41" i="9"/>
  <c r="R41" i="9" s="1"/>
  <c r="Q7" i="9"/>
  <c r="R7" i="9" s="1"/>
  <c r="Q27" i="9"/>
  <c r="R27" i="9" s="1"/>
  <c r="Q20" i="9"/>
  <c r="R20" i="9" s="1"/>
  <c r="Q51" i="9"/>
  <c r="R51" i="9" s="1"/>
  <c r="Q48" i="9"/>
  <c r="R48" i="9" s="1"/>
  <c r="Q94" i="9"/>
  <c r="R94" i="9" s="1"/>
  <c r="Q38" i="9"/>
  <c r="R38" i="9" s="1"/>
  <c r="Q93" i="9"/>
  <c r="R93" i="9" s="1"/>
  <c r="Q100" i="9"/>
  <c r="R100" i="9" s="1"/>
  <c r="Q72" i="9"/>
  <c r="R72" i="9" s="1"/>
  <c r="Q70" i="9"/>
  <c r="R70" i="9" s="1"/>
  <c r="Q97" i="9"/>
  <c r="R97" i="9" s="1"/>
  <c r="Q43" i="9"/>
  <c r="R43" i="9" s="1"/>
  <c r="Q65" i="9"/>
  <c r="R65" i="9" s="1"/>
  <c r="Q4" i="9"/>
  <c r="R4" i="9" s="1"/>
  <c r="Q102" i="9"/>
  <c r="R102" i="9" s="1"/>
  <c r="Q31" i="9"/>
  <c r="R31" i="9" s="1"/>
  <c r="Q46" i="9"/>
  <c r="R46" i="9" s="1"/>
  <c r="Q45" i="9"/>
  <c r="R45" i="9" s="1"/>
  <c r="Q55" i="9"/>
  <c r="R55" i="9" s="1"/>
  <c r="Q25" i="9"/>
  <c r="R25" i="9" s="1"/>
  <c r="Q32" i="9"/>
  <c r="R32" i="9" s="1"/>
  <c r="Q22" i="9"/>
  <c r="R22" i="9" s="1"/>
  <c r="Q57" i="9"/>
  <c r="R57" i="9" s="1"/>
  <c r="Q96" i="9"/>
  <c r="R96" i="9" s="1"/>
  <c r="Q23" i="9"/>
  <c r="R23" i="9" s="1"/>
  <c r="Q33" i="9"/>
  <c r="R33" i="9" s="1"/>
  <c r="Q98" i="9"/>
  <c r="R98" i="9" s="1"/>
  <c r="Q61" i="9"/>
  <c r="R61" i="9" s="1"/>
  <c r="Q17" i="9"/>
  <c r="R17" i="9" s="1"/>
  <c r="Q95" i="9"/>
  <c r="R95" i="9" s="1"/>
  <c r="Q80" i="9"/>
  <c r="R80" i="9" s="1"/>
</calcChain>
</file>

<file path=xl/sharedStrings.xml><?xml version="1.0" encoding="utf-8"?>
<sst xmlns="http://schemas.openxmlformats.org/spreadsheetml/2006/main" count="6270" uniqueCount="537">
  <si>
    <t>TheoRem - BenZ</t>
  </si>
  <si>
    <t>AnneD</t>
  </si>
  <si>
    <t>BertvTon</t>
  </si>
  <si>
    <t>GrethavS</t>
  </si>
  <si>
    <t>LeonieBM</t>
  </si>
  <si>
    <t>KarenAr</t>
  </si>
  <si>
    <t>PeterBrn</t>
  </si>
  <si>
    <t>HarrySh</t>
  </si>
  <si>
    <t>JanKwa</t>
  </si>
  <si>
    <t>HanFast</t>
  </si>
  <si>
    <t>WillyWol</t>
  </si>
  <si>
    <t>BertKr</t>
  </si>
  <si>
    <t>RobSchu</t>
  </si>
  <si>
    <t>AlbertSt</t>
  </si>
  <si>
    <t>MathilSt</t>
  </si>
  <si>
    <t>AlbertS</t>
  </si>
  <si>
    <t>HansBerg</t>
  </si>
  <si>
    <t>TonBran</t>
  </si>
  <si>
    <t>HansKie</t>
  </si>
  <si>
    <t>BenZ</t>
  </si>
  <si>
    <t>AdO</t>
  </si>
  <si>
    <t>Peter52</t>
  </si>
  <si>
    <t>DonBij</t>
  </si>
  <si>
    <t>HenkvdE</t>
  </si>
  <si>
    <t>InekeZun</t>
  </si>
  <si>
    <t>JanZunn</t>
  </si>
  <si>
    <t>PeterdM</t>
  </si>
  <si>
    <t>TimmieK</t>
  </si>
  <si>
    <t>CharlesP</t>
  </si>
  <si>
    <t>JokeHw</t>
  </si>
  <si>
    <t>AfkeW</t>
  </si>
  <si>
    <t>RudiKrui</t>
  </si>
  <si>
    <t>NicJans</t>
  </si>
  <si>
    <t>TheoRem</t>
  </si>
  <si>
    <t>Cobie</t>
  </si>
  <si>
    <t>HeleneC</t>
  </si>
  <si>
    <t>AnniedRu</t>
  </si>
  <si>
    <t>DannyPaa</t>
  </si>
  <si>
    <t>AnahG</t>
  </si>
  <si>
    <t>ClaryL</t>
  </si>
  <si>
    <t>AfkeK</t>
  </si>
  <si>
    <t>EllyRei</t>
  </si>
  <si>
    <t>AnkJor</t>
  </si>
  <si>
    <t>JanNele</t>
  </si>
  <si>
    <t>AxelS</t>
  </si>
  <si>
    <t>JanBosma</t>
  </si>
  <si>
    <t>BepBijl</t>
  </si>
  <si>
    <t>TheaBou</t>
  </si>
  <si>
    <t>EllyBee</t>
  </si>
  <si>
    <t>FonsVen</t>
  </si>
  <si>
    <t>ThijsKn</t>
  </si>
  <si>
    <t xml:space="preserve">ChrisVbk </t>
  </si>
  <si>
    <t xml:space="preserve">Gerard12 - </t>
  </si>
  <si>
    <t>JokeLind</t>
  </si>
  <si>
    <t>HansvVli</t>
  </si>
  <si>
    <t>JacoB</t>
  </si>
  <si>
    <t>ConnyDij</t>
  </si>
  <si>
    <t>GerdaK</t>
  </si>
  <si>
    <t>FritsPri</t>
  </si>
  <si>
    <t>MartinDa</t>
  </si>
  <si>
    <t>CorBuu</t>
  </si>
  <si>
    <t>PieterLa</t>
  </si>
  <si>
    <t>GuusJa</t>
  </si>
  <si>
    <t>LisaSj</t>
  </si>
  <si>
    <t>MaasB</t>
  </si>
  <si>
    <t>FransKr</t>
  </si>
  <si>
    <t>PetervdR</t>
  </si>
  <si>
    <t>CorienRe</t>
  </si>
  <si>
    <t>JaapS48</t>
  </si>
  <si>
    <t>KlausP</t>
  </si>
  <si>
    <t>GerdyB</t>
  </si>
  <si>
    <t>TruusLak</t>
  </si>
  <si>
    <t>Erwin</t>
  </si>
  <si>
    <t>HansCo</t>
  </si>
  <si>
    <t>WimHel</t>
  </si>
  <si>
    <t>JaapvDo</t>
  </si>
  <si>
    <t>LisaHe</t>
  </si>
  <si>
    <t>HeleneKS</t>
  </si>
  <si>
    <t>WilmaMol</t>
  </si>
  <si>
    <t>HenkJon</t>
  </si>
  <si>
    <t>MarionVL</t>
  </si>
  <si>
    <t>JannyD</t>
  </si>
  <si>
    <t>JanJaap3</t>
  </si>
  <si>
    <t>JanTim</t>
  </si>
  <si>
    <t>JolandSc</t>
  </si>
  <si>
    <t>SjaakvSa</t>
  </si>
  <si>
    <t>JeanBerk</t>
  </si>
  <si>
    <t>RiaApp</t>
  </si>
  <si>
    <t>KarinRui</t>
  </si>
  <si>
    <t>KeesdLa</t>
  </si>
  <si>
    <t>RemcovHa</t>
  </si>
  <si>
    <t>LennyBij</t>
  </si>
  <si>
    <t>RiaSpil</t>
  </si>
  <si>
    <t>LeoWal</t>
  </si>
  <si>
    <t>MiekeVla</t>
  </si>
  <si>
    <t>LidaS</t>
  </si>
  <si>
    <t>RiaSchra</t>
  </si>
  <si>
    <t>TinekeBz</t>
  </si>
  <si>
    <t>MargriGo</t>
  </si>
  <si>
    <t>ReneVis</t>
  </si>
  <si>
    <t>MarjanSc</t>
  </si>
  <si>
    <t>PeterRei</t>
  </si>
  <si>
    <t>YvonRom</t>
  </si>
  <si>
    <t>MargvP</t>
  </si>
  <si>
    <t>ReinyJ</t>
  </si>
  <si>
    <t>TineP</t>
  </si>
  <si>
    <t xml:space="preserve">WilPri - </t>
  </si>
  <si>
    <t>PietBeck</t>
  </si>
  <si>
    <t>TineVerm</t>
  </si>
  <si>
    <t>VeravdPo</t>
  </si>
  <si>
    <t>Ad Olijhoek</t>
  </si>
  <si>
    <t>corienenad@gmail.com</t>
  </si>
  <si>
    <t>0229-210215</t>
  </si>
  <si>
    <t>Afke Koeman</t>
  </si>
  <si>
    <t>amaranth160@hotmail.com</t>
  </si>
  <si>
    <t>Afke Winter</t>
  </si>
  <si>
    <t>afkewinter@hotmail.com</t>
  </si>
  <si>
    <t>Albert Stalder</t>
  </si>
  <si>
    <t>a.stalder@planet.nl</t>
  </si>
  <si>
    <t>AlexS</t>
  </si>
  <si>
    <t>zichtbaar na eerste deelname</t>
  </si>
  <si>
    <t>Anah van der Gulik</t>
  </si>
  <si>
    <t>anah@pjjgulik.demon.nl</t>
  </si>
  <si>
    <t>AngieTr</t>
  </si>
  <si>
    <t>Ank Joris</t>
  </si>
  <si>
    <t>ankjoris@gmail.com</t>
  </si>
  <si>
    <t>Ankie49</t>
  </si>
  <si>
    <t>Anne Marie Dijk</t>
  </si>
  <si>
    <t>annemariedijk@kpnmail.nl</t>
  </si>
  <si>
    <t>0229-232167</t>
  </si>
  <si>
    <t>Annie de Ruyg</t>
  </si>
  <si>
    <t>a.deruyg@quicknet.nl</t>
  </si>
  <si>
    <t>0229-210788</t>
  </si>
  <si>
    <t>ArthurHe</t>
  </si>
  <si>
    <t>Axel Scheuer</t>
  </si>
  <si>
    <t>a.scheuer@telfort.nl</t>
  </si>
  <si>
    <t>BenSt</t>
  </si>
  <si>
    <t>Ben Zuidema</t>
  </si>
  <si>
    <t>benzuidema@outlook.com</t>
  </si>
  <si>
    <t>Bep Bijl</t>
  </si>
  <si>
    <t>bepan@ziggo.nl</t>
  </si>
  <si>
    <t>06-20439533</t>
  </si>
  <si>
    <t>Bert Krabbendam</t>
  </si>
  <si>
    <t>krab@xs4all.nl</t>
  </si>
  <si>
    <t>Bert Van Tongeren</t>
  </si>
  <si>
    <t>e.j.h.van.tongeren@kpnmail.nl</t>
  </si>
  <si>
    <t>0229-279220</t>
  </si>
  <si>
    <t>Charles van de Peppel</t>
  </si>
  <si>
    <t>clvdpeppel@gmail.com</t>
  </si>
  <si>
    <t>033-4700995</t>
  </si>
  <si>
    <t>ChrisVbk</t>
  </si>
  <si>
    <t>Chris Verboekent</t>
  </si>
  <si>
    <t>gj.hendriks@quicknet.nl</t>
  </si>
  <si>
    <t>Clary de Lange</t>
  </si>
  <si>
    <t>cvdgulik@ziggo.nl</t>
  </si>
  <si>
    <t>Cobie de Bruin</t>
  </si>
  <si>
    <t>jacoba_8@hotmail.com</t>
  </si>
  <si>
    <t>06-20457440</t>
  </si>
  <si>
    <t>Cm Dijkstra-Schaap</t>
  </si>
  <si>
    <t>p.dijkstra@quicknet.nl</t>
  </si>
  <si>
    <t>Cor van VanBuuren</t>
  </si>
  <si>
    <t>cvanbuuren@ziggo.nl</t>
  </si>
  <si>
    <t>Corien Reus</t>
  </si>
  <si>
    <t>corienreus@gmail.com</t>
  </si>
  <si>
    <t>Danny de De paauw</t>
  </si>
  <si>
    <t>d.de.paauw@quicknet.nl</t>
  </si>
  <si>
    <t>Don Bijlsma</t>
  </si>
  <si>
    <t>d.bijlsma@freeler.nl</t>
  </si>
  <si>
    <t>Elly Been</t>
  </si>
  <si>
    <t>m.h.been@quicknet.nl</t>
  </si>
  <si>
    <t>Elly Reitsma- de Vries</t>
  </si>
  <si>
    <t>ereitsma@ymail.com</t>
  </si>
  <si>
    <t>06-37165769</t>
  </si>
  <si>
    <t>Erwin Witteveen</t>
  </si>
  <si>
    <t>erwinwitteveen@hotmail.com</t>
  </si>
  <si>
    <t>06-45408661</t>
  </si>
  <si>
    <t>EvertBr</t>
  </si>
  <si>
    <t>Fons Vendrik</t>
  </si>
  <si>
    <t>f.vendrik@live.nl</t>
  </si>
  <si>
    <t>Frans Kramer</t>
  </si>
  <si>
    <t>fghkramer@ziggo.nl</t>
  </si>
  <si>
    <t>FredMoor</t>
  </si>
  <si>
    <t>Frits Prins</t>
  </si>
  <si>
    <t>jwf.prins@quicknet.nl</t>
  </si>
  <si>
    <t>Gerard12</t>
  </si>
  <si>
    <t>Gerard Verboekent</t>
  </si>
  <si>
    <t>g.verboekent@gmail.com</t>
  </si>
  <si>
    <t>Gerda Knol</t>
  </si>
  <si>
    <t>gtm.knol@quicknet.nl</t>
  </si>
  <si>
    <t>Gerdy Bot-Schoutsen</t>
  </si>
  <si>
    <t>cnbot@wxs.nl</t>
  </si>
  <si>
    <t>GerrieHa</t>
  </si>
  <si>
    <t>GertT</t>
  </si>
  <si>
    <t>GrePetie</t>
  </si>
  <si>
    <t>Gretha van Staveren</t>
  </si>
  <si>
    <t>wpj.vanstaveren@quicknet.nl</t>
  </si>
  <si>
    <t>0229-234102</t>
  </si>
  <si>
    <t>Guus Janssen</t>
  </si>
  <si>
    <t>guus_janssen@me.com</t>
  </si>
  <si>
    <t>Han Fasten</t>
  </si>
  <si>
    <t>han@famfasten.nl</t>
  </si>
  <si>
    <t>Hans Bergman</t>
  </si>
  <si>
    <t>jagmbergman@hotmail.com</t>
  </si>
  <si>
    <t>Hans Couveld</t>
  </si>
  <si>
    <t>hans.couveld@ziggo.nl</t>
  </si>
  <si>
    <t>Hans van Vliet</t>
  </si>
  <si>
    <t>hans@cs.vu.nl</t>
  </si>
  <si>
    <t>Harry Sloothaak</t>
  </si>
  <si>
    <t>hjj.sloothaak@hotmail.com</t>
  </si>
  <si>
    <t>HelenT</t>
  </si>
  <si>
    <t>Helene Cromjongh</t>
  </si>
  <si>
    <t>helenecromjongh@home.nl</t>
  </si>
  <si>
    <t>Helene Kwaad-Spijker</t>
  </si>
  <si>
    <t>jos.kwaad@quicknet.nl</t>
  </si>
  <si>
    <t>0229-237467</t>
  </si>
  <si>
    <t>HenkDij</t>
  </si>
  <si>
    <t>Henk de Jong</t>
  </si>
  <si>
    <t>hemarie.dejong@quicknet.nl</t>
  </si>
  <si>
    <t>Henk van der Eng</t>
  </si>
  <si>
    <t>henkvandereng@casema.nl</t>
  </si>
  <si>
    <t>Ineke Zunnebeld</t>
  </si>
  <si>
    <t>janzunnebeld71@gmail.com</t>
  </si>
  <si>
    <t>Jaap Schuijt</t>
  </si>
  <si>
    <t>jarisch@quicknet.nl</t>
  </si>
  <si>
    <t>Jaap van Donge</t>
  </si>
  <si>
    <t>jvdonge48@gmail.com</t>
  </si>
  <si>
    <t>Jaco van Beek</t>
  </si>
  <si>
    <t>jc.vanbeek@quicknet.nl</t>
  </si>
  <si>
    <t>Jan Bosman</t>
  </si>
  <si>
    <t>jhj.bosman@quicknet.nl</t>
  </si>
  <si>
    <t>JanDijk</t>
  </si>
  <si>
    <t>Jan Jaap Nierop</t>
  </si>
  <si>
    <t>j.j.nierop@kpnmail.nl</t>
  </si>
  <si>
    <t>0229-270304 06224588</t>
  </si>
  <si>
    <t>JanKm</t>
  </si>
  <si>
    <t>Jan Kwadijk</t>
  </si>
  <si>
    <t>kwadijkj@quicknet.nl</t>
  </si>
  <si>
    <t>Jan Nelemans</t>
  </si>
  <si>
    <t>jd.nelemans@gmail.com</t>
  </si>
  <si>
    <t>JanStae</t>
  </si>
  <si>
    <t>Jan Timmer</t>
  </si>
  <si>
    <t>jantimmer.jt@gmail.com</t>
  </si>
  <si>
    <t>Jan Zunnebeld0</t>
  </si>
  <si>
    <t>Janny Drost-Rous</t>
  </si>
  <si>
    <t>j.drost@quicknet.nl</t>
  </si>
  <si>
    <t>Jeanette Berkhof</t>
  </si>
  <si>
    <t>jeanette.berkhof@gmail.com</t>
  </si>
  <si>
    <t>Joke Hoogewerf</t>
  </si>
  <si>
    <t>jaw_hoogewerf@ziggo.nl</t>
  </si>
  <si>
    <t>Joke Lindeman</t>
  </si>
  <si>
    <t>lindevrouw@gmail.com</t>
  </si>
  <si>
    <t>~31645456897</t>
  </si>
  <si>
    <t>Jolanda Schirris</t>
  </si>
  <si>
    <t>jolandaschirris@gmail.com</t>
  </si>
  <si>
    <t>Karen Arens</t>
  </si>
  <si>
    <t>kaatjekaateke@hotmail.com</t>
  </si>
  <si>
    <t>0299-753484</t>
  </si>
  <si>
    <t>Karin Ruiter</t>
  </si>
  <si>
    <t>k-tjeruiter3@quicknet.nl</t>
  </si>
  <si>
    <t>Kees de Lange</t>
  </si>
  <si>
    <t>ca.delange@quicknet.nl</t>
  </si>
  <si>
    <t>0228-562374</t>
  </si>
  <si>
    <t>Klaus Piel</t>
  </si>
  <si>
    <t>k.e.piel@hotmail.nl</t>
  </si>
  <si>
    <t>KoosHe</t>
  </si>
  <si>
    <t>LeinedV</t>
  </si>
  <si>
    <t>Lenny Bijl</t>
  </si>
  <si>
    <t>lenny.bijl@quicknet.nl</t>
  </si>
  <si>
    <t>Leo Walther</t>
  </si>
  <si>
    <t>pold@kpnmail.nl</t>
  </si>
  <si>
    <t>Leonie Bijlsma</t>
  </si>
  <si>
    <t>lp.bijlsma@freeler.nl</t>
  </si>
  <si>
    <t>Lida Scholten</t>
  </si>
  <si>
    <t>lidascholten@gmail.com</t>
  </si>
  <si>
    <t>Lisa Heukels</t>
  </si>
  <si>
    <t>l.heukels@hccnet.nl</t>
  </si>
  <si>
    <t>Lisa Sjardijn</t>
  </si>
  <si>
    <t>lsjard@gmail.com</t>
  </si>
  <si>
    <t>Maas Boekhout</t>
  </si>
  <si>
    <t>maasboekhout@hotmail.com</t>
  </si>
  <si>
    <t>Margriet van Gorp</t>
  </si>
  <si>
    <t>mvgorp@planet.nl</t>
  </si>
  <si>
    <t>Margreet van Poelgeest-Otsen</t>
  </si>
  <si>
    <t>poelgeeststichting@quicknet.nl</t>
  </si>
  <si>
    <t>Marion Vlaar</t>
  </si>
  <si>
    <t>marion.vlaar@quicknet.nl</t>
  </si>
  <si>
    <t>06-13137539</t>
  </si>
  <si>
    <t>Marjan Scheepmaker</t>
  </si>
  <si>
    <t>m.scheepmaker@xs4all.nl</t>
  </si>
  <si>
    <t>Martin Damen</t>
  </si>
  <si>
    <t>martindamen@outlook.com</t>
  </si>
  <si>
    <t>Mathilda Stoelinga</t>
  </si>
  <si>
    <t>atie_1945@hotmail.com</t>
  </si>
  <si>
    <t>Mieke Vlaar</t>
  </si>
  <si>
    <t>miekevlaar65@gmail.com</t>
  </si>
  <si>
    <t>0229-278459</t>
  </si>
  <si>
    <t>NelStrij</t>
  </si>
  <si>
    <t>Nico Janssen</t>
  </si>
  <si>
    <t>nl.janssen@quicknet.nl</t>
  </si>
  <si>
    <t>PaulaKr</t>
  </si>
  <si>
    <t>Peter Molenaar</t>
  </si>
  <si>
    <t>pmolenaar@multiweb.nl</t>
  </si>
  <si>
    <t>0229-234135</t>
  </si>
  <si>
    <t>Peter van den Brink</t>
  </si>
  <si>
    <t>pvdbrink13@hotmail.com</t>
  </si>
  <si>
    <t>0229-797922</t>
  </si>
  <si>
    <t>PeterKli</t>
  </si>
  <si>
    <t>Peter Reijnders</t>
  </si>
  <si>
    <t>phh.reynders@quicknet.nl</t>
  </si>
  <si>
    <t>Peter de Meer</t>
  </si>
  <si>
    <t>peter.meerhoff@hotmail.nl</t>
  </si>
  <si>
    <t>Peter van der Raad</t>
  </si>
  <si>
    <t>p.vanderraad@quicknet.nl</t>
  </si>
  <si>
    <t>Pieter Beckers</t>
  </si>
  <si>
    <t>beckers-tamminga@kpnmail.nl</t>
  </si>
  <si>
    <t>Petrus Lakeman</t>
  </si>
  <si>
    <t>tooslakeman@hotmail.com</t>
  </si>
  <si>
    <t>Reiny De jong</t>
  </si>
  <si>
    <t>reinydejong@quicknet.nl</t>
  </si>
  <si>
    <t>06 51044766</t>
  </si>
  <si>
    <t>Remco van Haarlem</t>
  </si>
  <si>
    <t>remcovanhaarlem@gmail.com</t>
  </si>
  <si>
    <t>René Visser</t>
  </si>
  <si>
    <t>rm.visser@quicknet.nl</t>
  </si>
  <si>
    <t>Ria Appelman</t>
  </si>
  <si>
    <t>mt.appelman@gmail.com</t>
  </si>
  <si>
    <t>Ria S Schrage</t>
  </si>
  <si>
    <t>j.c.w.schrage@kpnmail.nl</t>
  </si>
  <si>
    <t>Mj Spil</t>
  </si>
  <si>
    <t>mjspil@ziggo.nl</t>
  </si>
  <si>
    <t>Rob Schure</t>
  </si>
  <si>
    <t>rschure@wxs.nl</t>
  </si>
  <si>
    <t>Rudi Kruiswijk</t>
  </si>
  <si>
    <t>r.kruiswijk@quicknet.nl</t>
  </si>
  <si>
    <t>Sjaak van Sambeek</t>
  </si>
  <si>
    <t>sjaakvansambeek@outlook.com</t>
  </si>
  <si>
    <t>06-18189373</t>
  </si>
  <si>
    <t>Thea Bouma-Klitsie</t>
  </si>
  <si>
    <t>theabouma@ziggo.nl</t>
  </si>
  <si>
    <t>Theo Remmerswaal</t>
  </si>
  <si>
    <t>theo.remmerswaal1156@outlook.com</t>
  </si>
  <si>
    <t>Thijs Knol</t>
  </si>
  <si>
    <t>thijsknol@xs4all.nl</t>
  </si>
  <si>
    <t>Timmie Klijnsma</t>
  </si>
  <si>
    <t>peter.timmie@hotmail.com</t>
  </si>
  <si>
    <t>Tine Prins de graaf</t>
  </si>
  <si>
    <t>w.a.prins@online.nl</t>
  </si>
  <si>
    <t>Tineke Vermeulen</t>
  </si>
  <si>
    <t>tienhoorn@hotmail.com</t>
  </si>
  <si>
    <t>Martina Bozua</t>
  </si>
  <si>
    <t>tineke.bozua@live.nl</t>
  </si>
  <si>
    <t>Ton Brands</t>
  </si>
  <si>
    <t>j.t.brands@kpnmail.nl</t>
  </si>
  <si>
    <t>Truus Dudink-Lakeman</t>
  </si>
  <si>
    <t>lakemantruus@ziggo.nl</t>
  </si>
  <si>
    <t>0229-245432</t>
  </si>
  <si>
    <t>TruusZee</t>
  </si>
  <si>
    <t>Vera van der Poll</t>
  </si>
  <si>
    <t>hansvdpoll@quicknet.nl</t>
  </si>
  <si>
    <t>06 29752142</t>
  </si>
  <si>
    <t>WilPri</t>
  </si>
  <si>
    <t>Wim Prins</t>
  </si>
  <si>
    <t>0229-504893</t>
  </si>
  <si>
    <t>Willy Wolfs</t>
  </si>
  <si>
    <t>willy.wolfs@planet.nl</t>
  </si>
  <si>
    <t>Wilma Molenaar</t>
  </si>
  <si>
    <t>willemien@quicknet.nl</t>
  </si>
  <si>
    <t>06-12381365</t>
  </si>
  <si>
    <t>Wim Helmstrijd</t>
  </si>
  <si>
    <t>w.helmstrijd@quicknet.nl</t>
  </si>
  <si>
    <t>Yvonne Romeijn</t>
  </si>
  <si>
    <t>deromeijnen@ziggo.nl</t>
  </si>
  <si>
    <t>0229-571966</t>
  </si>
  <si>
    <t>001</t>
  </si>
  <si>
    <t>002</t>
  </si>
  <si>
    <t>003</t>
  </si>
  <si>
    <t>005</t>
  </si>
  <si>
    <t>004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</si>
  <si>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</si>
  <si>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</si>
  <si>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</si>
  <si>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</si>
  <si>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</si>
  <si>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</si>
  <si>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</si>
  <si>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</si>
  <si>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</si>
  <si>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</si>
  <si>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</si>
  <si>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</si>
  <si>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</si>
  <si>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</si>
  <si>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</si>
  <si>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</si>
  <si>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</si>
  <si>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</si>
  <si>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</si>
  <si>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</si>
  <si>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</si>
  <si>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</si>
  <si>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</si>
  <si>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</si>
  <si>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</si>
  <si>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</si>
  <si>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</si>
  <si>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</si>
  <si>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</si>
  <si>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</si>
  <si>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</si>
  <si>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</si>
  <si>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</si>
  <si>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</si>
  <si>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</si>
  <si>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</si>
  <si>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</si>
  <si>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</si>
  <si>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</si>
  <si>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</si>
  <si>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</si>
  <si>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</si>
  <si>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</si>
  <si>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</si>
  <si>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</si>
  <si>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</si>
  <si>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</si>
  <si>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</si>
  <si>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</si>
  <si>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</si>
  <si>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</si>
  <si>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</si>
  <si>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</si>
  <si>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</si>
  <si>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</si>
  <si>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</si>
  <si>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</si>
  <si>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</si>
  <si>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</si>
  <si>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</si>
  <si>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</si>
  <si>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</si>
  <si>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</si>
  <si>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</si>
  <si>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</si>
  <si>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</si>
  <si>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</si>
  <si>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</si>
  <si>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</si>
  <si>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</si>
  <si>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</si>
  <si>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</si>
  <si>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</si>
  <si>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</si>
  <si>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</si>
  <si>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</si>
  <si>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092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</si>
  <si>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</si>
  <si>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</si>
  <si>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</si>
  <si>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</si>
  <si>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</si>
  <si>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</si>
  <si>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</si>
  <si>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</si>
  <si>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</si>
  <si>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</si>
  <si>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</si>
  <si>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</si>
  <si>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</si>
  <si>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</si>
  <si>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</si>
  <si>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</si>
  <si>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</si>
  <si>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</si>
  <si>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</si>
  <si>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</si>
  <si>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</si>
  <si>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</si>
  <si>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</si>
  <si>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</si>
  <si>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</si>
  <si>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</si>
  <si>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</si>
  <si>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</si>
  <si>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</si>
  <si>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</si>
  <si>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</si>
  <si>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</si>
  <si>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</si>
  <si>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</si>
  <si>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</si>
  <si>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</si>
  <si>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</si>
  <si>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</si>
  <si>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</si>
  <si>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</si>
  <si>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</si>
  <si>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</si>
  <si>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</si>
  <si>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</si>
  <si>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</si>
  <si>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AAA</t>
  </si>
  <si>
    <t>4 mei</t>
  </si>
  <si>
    <t>11 mei</t>
  </si>
  <si>
    <t>18 mei</t>
  </si>
  <si>
    <t>25 mei</t>
  </si>
  <si>
    <t>8 jun</t>
  </si>
  <si>
    <t>1 jun</t>
  </si>
  <si>
    <t>15 jun</t>
  </si>
  <si>
    <t>Lid</t>
  </si>
  <si>
    <t>Gast</t>
  </si>
  <si>
    <t>Hans Kieft</t>
  </si>
  <si>
    <t>j.l.kieft@ziggo.nl</t>
  </si>
  <si>
    <t>paren</t>
  </si>
  <si>
    <t>SOM</t>
  </si>
  <si>
    <t>EINDSTAND</t>
  </si>
  <si>
    <t>aanwezig</t>
  </si>
  <si>
    <r>
      <t xml:space="preserve">Ronde 1  </t>
    </r>
    <r>
      <rPr>
        <sz val="12"/>
        <color theme="1"/>
        <rFont val="Arial"/>
        <family val="2"/>
      </rPr>
      <t>van 4 mei t/m 27 juli 2020</t>
    </r>
  </si>
  <si>
    <r>
      <t xml:space="preserve">Ronde 2 </t>
    </r>
    <r>
      <rPr>
        <sz val="12"/>
        <color theme="1"/>
        <rFont val="Arial"/>
        <family val="2"/>
      </rPr>
      <t xml:space="preserve">  van 3 augustus t/m 12 oktober 2020</t>
    </r>
  </si>
  <si>
    <r>
      <t xml:space="preserve">Ronde 3 </t>
    </r>
    <r>
      <rPr>
        <sz val="12"/>
        <color theme="1"/>
        <rFont val="Arial"/>
        <family val="2"/>
      </rPr>
      <t xml:space="preserve">  van 12 oktober t/m 28 december 2020</t>
    </r>
  </si>
  <si>
    <t>15 x stilzit</t>
  </si>
  <si>
    <t>35 avonden</t>
  </si>
  <si>
    <t>totaal</t>
  </si>
  <si>
    <t>1053 paren</t>
  </si>
  <si>
    <t>spellen</t>
  </si>
  <si>
    <t>gemist</t>
  </si>
  <si>
    <t>speler</t>
  </si>
  <si>
    <t>x</t>
  </si>
  <si>
    <t>spelers</t>
  </si>
  <si>
    <t>aantal</t>
  </si>
  <si>
    <t>hebben</t>
  </si>
  <si>
    <t>spellen gespeeld</t>
  </si>
  <si>
    <t>tafels gezeten</t>
  </si>
  <si>
    <t>in de hand gehad</t>
  </si>
  <si>
    <t>gunadyn</t>
  </si>
  <si>
    <t>aksamlar</t>
  </si>
  <si>
    <t>goedemorgen</t>
  </si>
  <si>
    <t>goedenavond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</si>
</sst>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3]d/mmm;@"/>
    <numFmt numFmtId="165" formatCode="0.000%"/>
  </numFmts>
  <fonts count="21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rgb="FF333333"/>
      <name val="Arial"/>
      <family val="2"/>
    </font>
    <font>
      <i/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8"/>
      <color rgb="FFFF0000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59">
    <border>
      <left/>
      <right/>
      <top/>
      <bottom/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9999"/>
      </right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9999"/>
      </bottom>
      <diagonal/>
    </border>
    <border>
      <left style="medium">
        <color rgb="FF99CCFF"/>
      </left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/>
      <top style="medium">
        <color rgb="FF999999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9999"/>
      </top>
      <bottom style="medium">
        <color rgb="FF99CCFF"/>
      </bottom>
      <diagonal/>
    </border>
    <border>
      <left style="medium">
        <color rgb="FF99CCFF"/>
      </left>
      <right style="medium">
        <color rgb="FF999999"/>
      </right>
      <top style="medium">
        <color rgb="FF999999"/>
      </top>
      <bottom style="medium">
        <color rgb="FF99CCFF"/>
      </bottom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7" tint="0.79998168889431442"/>
      </left>
      <right style="thin">
        <color theme="7" tint="0.79998168889431442"/>
      </right>
      <top/>
      <bottom style="thin">
        <color theme="7" tint="0.79998168889431442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/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5"/>
      </left>
      <right style="thin">
        <color theme="5"/>
      </right>
      <top style="medium">
        <color theme="7" tint="-0.24994659260841701"/>
      </top>
      <bottom style="thin">
        <color theme="5"/>
      </bottom>
      <diagonal/>
    </border>
    <border>
      <left style="thin">
        <color theme="5"/>
      </left>
      <right/>
      <top style="medium">
        <color theme="7" tint="-0.24994659260841701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n">
        <color theme="5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theme="5"/>
      </top>
      <bottom style="thin">
        <color theme="5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theme="5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medium">
        <color theme="7" tint="-0.24994659260841701"/>
      </right>
      <top style="thin">
        <color theme="5"/>
      </top>
      <bottom style="thin">
        <color theme="5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medium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 style="thin">
        <color theme="5"/>
      </left>
      <right style="thin">
        <color theme="5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7" tint="-0.2499465926084170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/>
      <right/>
      <top style="thin">
        <color theme="5"/>
      </top>
      <bottom style="medium">
        <color theme="7" tint="-0.24994659260841701"/>
      </bottom>
      <diagonal/>
    </border>
    <border>
      <left/>
      <right style="medium">
        <color theme="7" tint="-0.24994659260841701"/>
      </right>
      <top style="thin">
        <color theme="5"/>
      </top>
      <bottom style="medium">
        <color theme="7" tint="-0.2499465926084170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7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7" tint="-0.24994659260841701"/>
      </left>
      <right style="thin">
        <color theme="0"/>
      </right>
      <top/>
      <bottom style="thin">
        <color theme="0"/>
      </bottom>
      <diagonal/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Down="1">
      <left style="thin">
        <color theme="0"/>
      </left>
      <right style="thin">
        <color theme="0"/>
      </right>
      <top/>
      <bottom style="thin">
        <color theme="0"/>
      </bottom>
      <diagonal style="thin">
        <color theme="0"/>
      </diagonal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/>
    <xf numFmtId="16" fontId="2" fillId="0" borderId="0" xfId="0" applyNumberFormat="1" applyFont="1"/>
    <xf numFmtId="0" fontId="2" fillId="0" borderId="0" xfId="0" applyFont="1" applyAlignment="1">
      <alignment horizontal="left" vertical="center" wrapText="1"/>
    </xf>
    <xf numFmtId="10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0" fontId="1" fillId="2" borderId="2" xfId="0" applyNumberFormat="1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left" vertical="top" wrapText="1"/>
    </xf>
    <xf numFmtId="10" fontId="1" fillId="2" borderId="7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left" vertical="top" wrapText="1"/>
    </xf>
    <xf numFmtId="10" fontId="1" fillId="2" borderId="6" xfId="0" applyNumberFormat="1" applyFont="1" applyFill="1" applyBorder="1" applyAlignment="1">
      <alignment horizontal="right" vertical="top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2" borderId="3" xfId="0" applyFont="1" applyFill="1" applyBorder="1" applyAlignment="1">
      <alignment horizontal="left" vertical="top" wrapText="1"/>
    </xf>
    <xf numFmtId="10" fontId="1" fillId="2" borderId="4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vertical="top" wrapText="1"/>
    </xf>
    <xf numFmtId="10" fontId="1" fillId="2" borderId="0" xfId="0" applyNumberFormat="1" applyFont="1" applyFill="1" applyBorder="1" applyAlignment="1">
      <alignment horizontal="right" vertical="top" wrapText="1"/>
    </xf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0" fontId="2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vertical="top" wrapText="1"/>
    </xf>
    <xf numFmtId="0" fontId="5" fillId="4" borderId="8" xfId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5" fillId="3" borderId="8" xfId="1" applyFill="1" applyBorder="1" applyAlignment="1">
      <alignment vertical="top" wrapText="1"/>
    </xf>
    <xf numFmtId="0" fontId="4" fillId="4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5" fillId="0" borderId="0" xfId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" fontId="2" fillId="0" borderId="0" xfId="0" applyNumberFormat="1" applyFont="1"/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164" fontId="10" fillId="0" borderId="0" xfId="0" applyNumberFormat="1" applyFont="1"/>
    <xf numFmtId="0" fontId="10" fillId="0" borderId="0" xfId="0" applyFont="1"/>
    <xf numFmtId="0" fontId="2" fillId="0" borderId="13" xfId="0" applyFont="1" applyBorder="1"/>
    <xf numFmtId="49" fontId="2" fillId="0" borderId="13" xfId="0" applyNumberFormat="1" applyFont="1" applyBorder="1"/>
    <xf numFmtId="16" fontId="2" fillId="0" borderId="13" xfId="0" applyNumberFormat="1" applyFont="1" applyBorder="1"/>
    <xf numFmtId="0" fontId="0" fillId="0" borderId="13" xfId="0" applyBorder="1"/>
    <xf numFmtId="0" fontId="6" fillId="0" borderId="13" xfId="0" applyFont="1" applyBorder="1"/>
    <xf numFmtId="0" fontId="2" fillId="0" borderId="13" xfId="0" applyFont="1" applyBorder="1" applyAlignment="1">
      <alignment horizontal="left" vertical="center" wrapText="1"/>
    </xf>
    <xf numFmtId="10" fontId="2" fillId="0" borderId="13" xfId="0" applyNumberFormat="1" applyFont="1" applyBorder="1" applyAlignment="1">
      <alignment horizontal="right" vertical="center" wrapText="1"/>
    </xf>
    <xf numFmtId="10" fontId="1" fillId="2" borderId="13" xfId="0" applyNumberFormat="1" applyFont="1" applyFill="1" applyBorder="1" applyAlignment="1">
      <alignment horizontal="right" vertical="top" wrapText="1"/>
    </xf>
    <xf numFmtId="10" fontId="0" fillId="0" borderId="13" xfId="0" applyNumberForma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right" vertical="center" wrapText="1"/>
    </xf>
    <xf numFmtId="10" fontId="2" fillId="0" borderId="13" xfId="0" applyNumberFormat="1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10" fontId="2" fillId="0" borderId="13" xfId="0" applyNumberFormat="1" applyFont="1" applyBorder="1"/>
    <xf numFmtId="0" fontId="2" fillId="0" borderId="13" xfId="0" applyFont="1" applyBorder="1" applyAlignment="1">
      <alignment horizontal="right" vertical="center" wrapText="1"/>
    </xf>
    <xf numFmtId="0" fontId="7" fillId="2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vertical="center" wrapText="1"/>
    </xf>
    <xf numFmtId="10" fontId="2" fillId="0" borderId="13" xfId="0" applyNumberFormat="1" applyFont="1" applyBorder="1" applyAlignment="1">
      <alignment horizontal="left" vertical="center" wrapText="1"/>
    </xf>
    <xf numFmtId="10" fontId="1" fillId="2" borderId="13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10" fontId="0" fillId="0" borderId="13" xfId="0" applyNumberForma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0" fontId="2" fillId="0" borderId="13" xfId="0" applyNumberFormat="1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/>
    </xf>
    <xf numFmtId="10" fontId="2" fillId="0" borderId="13" xfId="0" applyNumberFormat="1" applyFont="1" applyBorder="1" applyAlignment="1">
      <alignment horizontal="left"/>
    </xf>
    <xf numFmtId="10" fontId="6" fillId="0" borderId="13" xfId="0" applyNumberFormat="1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49" fontId="12" fillId="0" borderId="14" xfId="0" applyNumberFormat="1" applyFont="1" applyBorder="1" applyAlignment="1">
      <alignment horizontal="left"/>
    </xf>
    <xf numFmtId="16" fontId="12" fillId="0" borderId="14" xfId="0" applyNumberFormat="1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10" fontId="2" fillId="0" borderId="15" xfId="0" applyNumberFormat="1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top" wrapText="1"/>
    </xf>
    <xf numFmtId="10" fontId="1" fillId="2" borderId="15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center" wrapText="1"/>
    </xf>
    <xf numFmtId="10" fontId="0" fillId="0" borderId="15" xfId="0" applyNumberForma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vertical="center" wrapText="1"/>
    </xf>
    <xf numFmtId="10" fontId="11" fillId="0" borderId="15" xfId="0" applyNumberFormat="1" applyFont="1" applyBorder="1" applyAlignment="1">
      <alignment horizontal="center" vertical="center" wrapText="1"/>
    </xf>
    <xf numFmtId="10" fontId="11" fillId="0" borderId="13" xfId="0" applyNumberFormat="1" applyFont="1" applyBorder="1" applyAlignment="1">
      <alignment horizontal="center" vertical="center" wrapText="1"/>
    </xf>
    <xf numFmtId="10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0" fontId="11" fillId="0" borderId="14" xfId="0" applyNumberFormat="1" applyFont="1" applyBorder="1" applyAlignment="1">
      <alignment horizontal="center" vertical="center" wrapText="1"/>
    </xf>
    <xf numFmtId="10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49" fontId="11" fillId="0" borderId="20" xfId="0" applyNumberFormat="1" applyFont="1" applyBorder="1" applyAlignment="1">
      <alignment horizontal="center" vertical="center"/>
    </xf>
    <xf numFmtId="16" fontId="11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" fontId="2" fillId="0" borderId="22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0" fontId="16" fillId="2" borderId="15" xfId="0" applyNumberFormat="1" applyFont="1" applyFill="1" applyBorder="1" applyAlignment="1">
      <alignment horizontal="center" vertical="center" wrapText="1"/>
    </xf>
    <xf numFmtId="10" fontId="11" fillId="0" borderId="15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0" fontId="16" fillId="2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65" fontId="11" fillId="0" borderId="27" xfId="0" applyNumberFormat="1" applyFont="1" applyBorder="1" applyAlignment="1">
      <alignment horizontal="center" vertical="center"/>
    </xf>
    <xf numFmtId="0" fontId="16" fillId="2" borderId="13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0" fontId="16" fillId="2" borderId="14" xfId="0" applyNumberFormat="1" applyFont="1" applyFill="1" applyBorder="1" applyAlignment="1">
      <alignment horizontal="center" vertical="center" wrapText="1"/>
    </xf>
    <xf numFmtId="10" fontId="11" fillId="0" borderId="1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65" fontId="11" fillId="0" borderId="2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0" fontId="16" fillId="2" borderId="0" xfId="0" applyNumberFormat="1" applyFont="1" applyFill="1" applyBorder="1" applyAlignment="1">
      <alignment horizontal="center" vertical="center" wrapText="1"/>
    </xf>
    <xf numFmtId="1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10" fontId="16" fillId="2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0" fontId="11" fillId="0" borderId="11" xfId="0" applyNumberFormat="1" applyFont="1" applyBorder="1" applyAlignment="1">
      <alignment horizontal="center" vertical="center"/>
    </xf>
    <xf numFmtId="0" fontId="16" fillId="2" borderId="11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10" fontId="11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0" fontId="16" fillId="2" borderId="10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 wrapText="1"/>
    </xf>
    <xf numFmtId="10" fontId="16" fillId="2" borderId="29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0" fontId="11" fillId="0" borderId="32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 horizontal="center" vertical="center"/>
    </xf>
    <xf numFmtId="10" fontId="11" fillId="0" borderId="34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6" fillId="2" borderId="36" xfId="0" applyFont="1" applyFill="1" applyBorder="1" applyAlignment="1">
      <alignment horizontal="left" vertical="center" wrapText="1"/>
    </xf>
    <xf numFmtId="10" fontId="16" fillId="2" borderId="36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10" fontId="11" fillId="0" borderId="36" xfId="0" applyNumberFormat="1" applyFont="1" applyBorder="1" applyAlignment="1">
      <alignment horizontal="center" vertical="center"/>
    </xf>
    <xf numFmtId="10" fontId="11" fillId="0" borderId="37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 wrapText="1"/>
    </xf>
    <xf numFmtId="10" fontId="11" fillId="0" borderId="38" xfId="0" applyNumberFormat="1" applyFont="1" applyBorder="1" applyAlignment="1">
      <alignment horizontal="center" vertical="center" wrapText="1"/>
    </xf>
    <xf numFmtId="10" fontId="16" fillId="2" borderId="38" xfId="0" applyNumberFormat="1" applyFont="1" applyFill="1" applyBorder="1" applyAlignment="1">
      <alignment horizontal="center" vertical="center" wrapText="1"/>
    </xf>
    <xf numFmtId="10" fontId="11" fillId="0" borderId="38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16" fontId="11" fillId="0" borderId="41" xfId="0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13" xfId="0" applyFont="1" applyBorder="1"/>
    <xf numFmtId="0" fontId="11" fillId="0" borderId="19" xfId="0" applyFont="1" applyBorder="1"/>
    <xf numFmtId="0" fontId="11" fillId="0" borderId="20" xfId="0" applyFont="1" applyBorder="1"/>
    <xf numFmtId="10" fontId="11" fillId="0" borderId="26" xfId="0" applyNumberFormat="1" applyFont="1" applyBorder="1" applyAlignment="1">
      <alignment horizontal="center" vertical="center"/>
    </xf>
    <xf numFmtId="10" fontId="11" fillId="0" borderId="27" xfId="0" applyNumberFormat="1" applyFont="1" applyBorder="1" applyAlignment="1">
      <alignment horizontal="center" vertical="center"/>
    </xf>
    <xf numFmtId="10" fontId="11" fillId="0" borderId="28" xfId="0" applyNumberFormat="1" applyFont="1" applyBorder="1" applyAlignment="1">
      <alignment horizontal="center" vertical="center"/>
    </xf>
    <xf numFmtId="0" fontId="11" fillId="0" borderId="42" xfId="0" applyFont="1" applyBorder="1"/>
    <xf numFmtId="0" fontId="11" fillId="0" borderId="42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center" vertical="center"/>
    </xf>
    <xf numFmtId="10" fontId="11" fillId="0" borderId="42" xfId="0" applyNumberFormat="1" applyFont="1" applyBorder="1" applyAlignment="1">
      <alignment horizontal="center" vertical="center" wrapText="1"/>
    </xf>
    <xf numFmtId="10" fontId="11" fillId="0" borderId="42" xfId="0" applyNumberFormat="1" applyFont="1" applyBorder="1" applyAlignment="1">
      <alignment horizontal="center" vertical="center"/>
    </xf>
    <xf numFmtId="0" fontId="11" fillId="0" borderId="43" xfId="0" applyFont="1" applyBorder="1"/>
    <xf numFmtId="0" fontId="16" fillId="2" borderId="43" xfId="0" applyFont="1" applyFill="1" applyBorder="1" applyAlignment="1">
      <alignment horizontal="left" vertical="top" wrapText="1"/>
    </xf>
    <xf numFmtId="0" fontId="11" fillId="0" borderId="43" xfId="0" applyFont="1" applyBorder="1" applyAlignment="1">
      <alignment horizontal="center" vertical="center"/>
    </xf>
    <xf numFmtId="10" fontId="11" fillId="0" borderId="43" xfId="0" applyNumberFormat="1" applyFont="1" applyBorder="1" applyAlignment="1">
      <alignment horizontal="center" vertical="center" wrapText="1"/>
    </xf>
    <xf numFmtId="10" fontId="11" fillId="0" borderId="43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 wrapText="1"/>
    </xf>
    <xf numFmtId="0" fontId="17" fillId="0" borderId="43" xfId="0" applyFont="1" applyBorder="1" applyAlignment="1">
      <alignment vertical="center" wrapText="1"/>
    </xf>
    <xf numFmtId="0" fontId="11" fillId="0" borderId="46" xfId="0" applyFont="1" applyBorder="1"/>
    <xf numFmtId="0" fontId="11" fillId="0" borderId="45" xfId="0" applyFont="1" applyBorder="1"/>
    <xf numFmtId="0" fontId="0" fillId="0" borderId="45" xfId="0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center" vertical="center"/>
    </xf>
    <xf numFmtId="10" fontId="11" fillId="0" borderId="49" xfId="0" applyNumberFormat="1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15" fillId="0" borderId="54" xfId="0" applyFont="1" applyBorder="1" applyAlignment="1">
      <alignment vertical="center"/>
    </xf>
    <xf numFmtId="0" fontId="11" fillId="0" borderId="55" xfId="0" applyFont="1" applyBorder="1" applyAlignment="1">
      <alignment horizontal="center" vertical="center"/>
    </xf>
    <xf numFmtId="0" fontId="11" fillId="0" borderId="47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center" vertical="center"/>
    </xf>
    <xf numFmtId="10" fontId="11" fillId="0" borderId="47" xfId="0" applyNumberFormat="1" applyFont="1" applyBorder="1" applyAlignment="1">
      <alignment horizontal="center" vertical="center"/>
    </xf>
    <xf numFmtId="0" fontId="16" fillId="2" borderId="47" xfId="0" applyFont="1" applyFill="1" applyBorder="1" applyAlignment="1">
      <alignment horizontal="left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54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center" vertical="center"/>
    </xf>
    <xf numFmtId="10" fontId="11" fillId="0" borderId="54" xfId="0" applyNumberFormat="1" applyFont="1" applyBorder="1" applyAlignment="1">
      <alignment horizontal="center" vertical="center"/>
    </xf>
    <xf numFmtId="0" fontId="2" fillId="0" borderId="0" xfId="0" applyFont="1" applyBorder="1"/>
    <xf numFmtId="1" fontId="0" fillId="0" borderId="0" xfId="0" applyNumberFormat="1"/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0" fontId="7" fillId="0" borderId="0" xfId="0" applyNumberFormat="1" applyFont="1"/>
    <xf numFmtId="0" fontId="0" fillId="0" borderId="57" xfId="0" applyBorder="1"/>
    <xf numFmtId="0" fontId="0" fillId="0" borderId="58" xfId="0" applyBorder="1"/>
    <xf numFmtId="0" fontId="0" fillId="0" borderId="47" xfId="0" applyBorder="1"/>
    <xf numFmtId="0" fontId="3" fillId="3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20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44" xfId="0" applyFont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0</xdr:row>
          <xdr:rowOff>38100</xdr:rowOff>
        </xdr:from>
        <xdr:to>
          <xdr:col>0</xdr:col>
          <xdr:colOff>6162675</xdr:colOff>
          <xdr:row>42</xdr:row>
          <xdr:rowOff>114300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.vendrik@live.nl" TargetMode="External"/><Relationship Id="rId21" Type="http://schemas.openxmlformats.org/officeDocument/2006/relationships/hyperlink" Target="mailto:d.de.paauw@quicknet.nl" TargetMode="External"/><Relationship Id="rId42" Type="http://schemas.openxmlformats.org/officeDocument/2006/relationships/hyperlink" Target="mailto:henkvandereng@casema.nl" TargetMode="External"/><Relationship Id="rId47" Type="http://schemas.openxmlformats.org/officeDocument/2006/relationships/hyperlink" Target="mailto:jhj.bosman@quicknet.nl" TargetMode="External"/><Relationship Id="rId63" Type="http://schemas.openxmlformats.org/officeDocument/2006/relationships/hyperlink" Target="mailto:pold@kpnmail.nl" TargetMode="External"/><Relationship Id="rId68" Type="http://schemas.openxmlformats.org/officeDocument/2006/relationships/hyperlink" Target="mailto:maasboekhout@hotmail.com" TargetMode="External"/><Relationship Id="rId84" Type="http://schemas.openxmlformats.org/officeDocument/2006/relationships/hyperlink" Target="mailto:reinydejong@quicknet.nl" TargetMode="External"/><Relationship Id="rId89" Type="http://schemas.openxmlformats.org/officeDocument/2006/relationships/hyperlink" Target="mailto:mjspil@ziggo.nl" TargetMode="External"/><Relationship Id="rId16" Type="http://schemas.openxmlformats.org/officeDocument/2006/relationships/hyperlink" Target="mailto:cvdgulik@ziggo.nl" TargetMode="External"/><Relationship Id="rId107" Type="http://schemas.openxmlformats.org/officeDocument/2006/relationships/hyperlink" Target="mailto:deromeijnen@ziggo.nl" TargetMode="External"/><Relationship Id="rId11" Type="http://schemas.openxmlformats.org/officeDocument/2006/relationships/hyperlink" Target="mailto:bepan@ziggo.nl" TargetMode="External"/><Relationship Id="rId32" Type="http://schemas.openxmlformats.org/officeDocument/2006/relationships/hyperlink" Target="mailto:wpj.vanstaveren@quicknet.nl" TargetMode="External"/><Relationship Id="rId37" Type="http://schemas.openxmlformats.org/officeDocument/2006/relationships/hyperlink" Target="mailto:hans@cs.vu.nl" TargetMode="External"/><Relationship Id="rId53" Type="http://schemas.openxmlformats.org/officeDocument/2006/relationships/hyperlink" Target="mailto:j.drost@quicknet.nl" TargetMode="External"/><Relationship Id="rId58" Type="http://schemas.openxmlformats.org/officeDocument/2006/relationships/hyperlink" Target="mailto:kaatjekaateke@hotmail.com" TargetMode="External"/><Relationship Id="rId74" Type="http://schemas.openxmlformats.org/officeDocument/2006/relationships/hyperlink" Target="mailto:atie_1945@hotmail.com" TargetMode="External"/><Relationship Id="rId79" Type="http://schemas.openxmlformats.org/officeDocument/2006/relationships/hyperlink" Target="mailto:phh.reynders@quicknet.nl" TargetMode="External"/><Relationship Id="rId102" Type="http://schemas.openxmlformats.org/officeDocument/2006/relationships/hyperlink" Target="mailto:hansvdpoll@quicknet.nl" TargetMode="External"/><Relationship Id="rId5" Type="http://schemas.openxmlformats.org/officeDocument/2006/relationships/hyperlink" Target="mailto:anah@pjjgulik.demon.nl" TargetMode="External"/><Relationship Id="rId90" Type="http://schemas.openxmlformats.org/officeDocument/2006/relationships/hyperlink" Target="mailto:rschure@wxs.nl" TargetMode="External"/><Relationship Id="rId95" Type="http://schemas.openxmlformats.org/officeDocument/2006/relationships/hyperlink" Target="mailto:thijsknol@xs4all.nl" TargetMode="External"/><Relationship Id="rId22" Type="http://schemas.openxmlformats.org/officeDocument/2006/relationships/hyperlink" Target="mailto:d.bijlsma@freeler.nl" TargetMode="External"/><Relationship Id="rId27" Type="http://schemas.openxmlformats.org/officeDocument/2006/relationships/hyperlink" Target="mailto:fghkramer@ziggo.nl" TargetMode="External"/><Relationship Id="rId43" Type="http://schemas.openxmlformats.org/officeDocument/2006/relationships/hyperlink" Target="mailto:janzunnebeld71@gmail.com" TargetMode="External"/><Relationship Id="rId48" Type="http://schemas.openxmlformats.org/officeDocument/2006/relationships/hyperlink" Target="mailto:j.j.nierop@kpnmail.nl" TargetMode="External"/><Relationship Id="rId64" Type="http://schemas.openxmlformats.org/officeDocument/2006/relationships/hyperlink" Target="mailto:lp.bijlsma@freeler.nl" TargetMode="External"/><Relationship Id="rId69" Type="http://schemas.openxmlformats.org/officeDocument/2006/relationships/hyperlink" Target="mailto:mvgorp@planet.nl" TargetMode="External"/><Relationship Id="rId80" Type="http://schemas.openxmlformats.org/officeDocument/2006/relationships/hyperlink" Target="mailto:peter.meerhoff@hotmail.nl" TargetMode="External"/><Relationship Id="rId85" Type="http://schemas.openxmlformats.org/officeDocument/2006/relationships/hyperlink" Target="mailto:remcovanhaarlem@gmail.com" TargetMode="External"/><Relationship Id="rId12" Type="http://schemas.openxmlformats.org/officeDocument/2006/relationships/hyperlink" Target="mailto:krab@xs4all.nl" TargetMode="External"/><Relationship Id="rId17" Type="http://schemas.openxmlformats.org/officeDocument/2006/relationships/hyperlink" Target="mailto:jacoba_8@hotmail.com" TargetMode="External"/><Relationship Id="rId33" Type="http://schemas.openxmlformats.org/officeDocument/2006/relationships/hyperlink" Target="mailto:guus_janssen@me.com" TargetMode="External"/><Relationship Id="rId38" Type="http://schemas.openxmlformats.org/officeDocument/2006/relationships/hyperlink" Target="mailto:hjj.sloothaak@hotmail.com" TargetMode="External"/><Relationship Id="rId59" Type="http://schemas.openxmlformats.org/officeDocument/2006/relationships/hyperlink" Target="mailto:k-tjeruiter3@quicknet.nl" TargetMode="External"/><Relationship Id="rId103" Type="http://schemas.openxmlformats.org/officeDocument/2006/relationships/hyperlink" Target="mailto:w.a.prins@online.nl" TargetMode="External"/><Relationship Id="rId20" Type="http://schemas.openxmlformats.org/officeDocument/2006/relationships/hyperlink" Target="mailto:corienreus@gmail.com" TargetMode="External"/><Relationship Id="rId41" Type="http://schemas.openxmlformats.org/officeDocument/2006/relationships/hyperlink" Target="mailto:hemarie.dejong@quicknet.nl" TargetMode="External"/><Relationship Id="rId54" Type="http://schemas.openxmlformats.org/officeDocument/2006/relationships/hyperlink" Target="mailto:jeanette.berkhof@gmail.com" TargetMode="External"/><Relationship Id="rId62" Type="http://schemas.openxmlformats.org/officeDocument/2006/relationships/hyperlink" Target="mailto:lenny.bijl@quicknet.nl" TargetMode="External"/><Relationship Id="rId70" Type="http://schemas.openxmlformats.org/officeDocument/2006/relationships/hyperlink" Target="mailto:poelgeeststichting@quicknet.nl" TargetMode="External"/><Relationship Id="rId75" Type="http://schemas.openxmlformats.org/officeDocument/2006/relationships/hyperlink" Target="mailto:miekevlaar65@gmail.com" TargetMode="External"/><Relationship Id="rId83" Type="http://schemas.openxmlformats.org/officeDocument/2006/relationships/hyperlink" Target="mailto:tooslakeman@hotmail.com" TargetMode="External"/><Relationship Id="rId88" Type="http://schemas.openxmlformats.org/officeDocument/2006/relationships/hyperlink" Target="mailto:j.c.w.schrage@kpnmail.nl" TargetMode="External"/><Relationship Id="rId91" Type="http://schemas.openxmlformats.org/officeDocument/2006/relationships/hyperlink" Target="mailto:r.kruiswijk@quicknet.nl" TargetMode="External"/><Relationship Id="rId96" Type="http://schemas.openxmlformats.org/officeDocument/2006/relationships/hyperlink" Target="mailto:peter.timmie@hotmail.com" TargetMode="External"/><Relationship Id="rId1" Type="http://schemas.openxmlformats.org/officeDocument/2006/relationships/hyperlink" Target="mailto:corienenad@gmail.com" TargetMode="External"/><Relationship Id="rId6" Type="http://schemas.openxmlformats.org/officeDocument/2006/relationships/hyperlink" Target="mailto:ankjoris@gmail.com" TargetMode="External"/><Relationship Id="rId15" Type="http://schemas.openxmlformats.org/officeDocument/2006/relationships/hyperlink" Target="mailto:gj.hendriks@quicknet.nl" TargetMode="External"/><Relationship Id="rId23" Type="http://schemas.openxmlformats.org/officeDocument/2006/relationships/hyperlink" Target="mailto:m.h.been@quicknet.nl" TargetMode="External"/><Relationship Id="rId28" Type="http://schemas.openxmlformats.org/officeDocument/2006/relationships/hyperlink" Target="mailto:jwf.prins@quicknet.nl" TargetMode="External"/><Relationship Id="rId36" Type="http://schemas.openxmlformats.org/officeDocument/2006/relationships/hyperlink" Target="mailto:hans.couveld@ziggo.nl" TargetMode="External"/><Relationship Id="rId49" Type="http://schemas.openxmlformats.org/officeDocument/2006/relationships/hyperlink" Target="mailto:kwadijkj@quicknet.nl" TargetMode="External"/><Relationship Id="rId57" Type="http://schemas.openxmlformats.org/officeDocument/2006/relationships/hyperlink" Target="mailto:jolandaschirris@gmail.com" TargetMode="External"/><Relationship Id="rId106" Type="http://schemas.openxmlformats.org/officeDocument/2006/relationships/hyperlink" Target="mailto:w.helmstrijd@quicknet.nl" TargetMode="External"/><Relationship Id="rId10" Type="http://schemas.openxmlformats.org/officeDocument/2006/relationships/hyperlink" Target="mailto:benzuidema@outlook.com" TargetMode="External"/><Relationship Id="rId31" Type="http://schemas.openxmlformats.org/officeDocument/2006/relationships/hyperlink" Target="mailto:cnbot@wxs.nl" TargetMode="External"/><Relationship Id="rId44" Type="http://schemas.openxmlformats.org/officeDocument/2006/relationships/hyperlink" Target="mailto:jarisch@quicknet.nl" TargetMode="External"/><Relationship Id="rId52" Type="http://schemas.openxmlformats.org/officeDocument/2006/relationships/hyperlink" Target="mailto:janzunnebeld71@gmail.com" TargetMode="External"/><Relationship Id="rId60" Type="http://schemas.openxmlformats.org/officeDocument/2006/relationships/hyperlink" Target="mailto:ca.delange@quicknet.nl" TargetMode="External"/><Relationship Id="rId65" Type="http://schemas.openxmlformats.org/officeDocument/2006/relationships/hyperlink" Target="mailto:lidascholten@gmail.com" TargetMode="External"/><Relationship Id="rId73" Type="http://schemas.openxmlformats.org/officeDocument/2006/relationships/hyperlink" Target="mailto:martindamen@outlook.com" TargetMode="External"/><Relationship Id="rId78" Type="http://schemas.openxmlformats.org/officeDocument/2006/relationships/hyperlink" Target="mailto:pvdbrink13@hotmail.com" TargetMode="External"/><Relationship Id="rId81" Type="http://schemas.openxmlformats.org/officeDocument/2006/relationships/hyperlink" Target="mailto:p.vanderraad@quicknet.nl" TargetMode="External"/><Relationship Id="rId86" Type="http://schemas.openxmlformats.org/officeDocument/2006/relationships/hyperlink" Target="mailto:rm.visser@quicknet.nl" TargetMode="External"/><Relationship Id="rId94" Type="http://schemas.openxmlformats.org/officeDocument/2006/relationships/hyperlink" Target="mailto:theo.remmerswaal1156@outlook.com" TargetMode="External"/><Relationship Id="rId99" Type="http://schemas.openxmlformats.org/officeDocument/2006/relationships/hyperlink" Target="mailto:tineke.bozua@live.nl" TargetMode="External"/><Relationship Id="rId101" Type="http://schemas.openxmlformats.org/officeDocument/2006/relationships/hyperlink" Target="mailto:lakemantruus@ziggo.nl" TargetMode="External"/><Relationship Id="rId4" Type="http://schemas.openxmlformats.org/officeDocument/2006/relationships/hyperlink" Target="mailto:a.stalder@planet.nl" TargetMode="External"/><Relationship Id="rId9" Type="http://schemas.openxmlformats.org/officeDocument/2006/relationships/hyperlink" Target="mailto:a.scheuer@telfort.nl" TargetMode="External"/><Relationship Id="rId13" Type="http://schemas.openxmlformats.org/officeDocument/2006/relationships/hyperlink" Target="mailto:e.j.h.van.tongeren@kpnmail.nl" TargetMode="External"/><Relationship Id="rId18" Type="http://schemas.openxmlformats.org/officeDocument/2006/relationships/hyperlink" Target="mailto:p.dijkstra@quicknet.nl" TargetMode="External"/><Relationship Id="rId39" Type="http://schemas.openxmlformats.org/officeDocument/2006/relationships/hyperlink" Target="mailto:helenecromjongh@home.nl" TargetMode="External"/><Relationship Id="rId34" Type="http://schemas.openxmlformats.org/officeDocument/2006/relationships/hyperlink" Target="mailto:han@famfasten.nl" TargetMode="External"/><Relationship Id="rId50" Type="http://schemas.openxmlformats.org/officeDocument/2006/relationships/hyperlink" Target="mailto:jd.nelemans@gmail.com" TargetMode="External"/><Relationship Id="rId55" Type="http://schemas.openxmlformats.org/officeDocument/2006/relationships/hyperlink" Target="mailto:jaw_hoogewerf@ziggo.nl" TargetMode="External"/><Relationship Id="rId76" Type="http://schemas.openxmlformats.org/officeDocument/2006/relationships/hyperlink" Target="mailto:nl.janssen@quicknet.nl" TargetMode="External"/><Relationship Id="rId97" Type="http://schemas.openxmlformats.org/officeDocument/2006/relationships/hyperlink" Target="mailto:w.a.prins@online.nl" TargetMode="External"/><Relationship Id="rId104" Type="http://schemas.openxmlformats.org/officeDocument/2006/relationships/hyperlink" Target="mailto:willy.wolfs@planet.nl" TargetMode="External"/><Relationship Id="rId7" Type="http://schemas.openxmlformats.org/officeDocument/2006/relationships/hyperlink" Target="mailto:annemariedijk@kpnmail.nl" TargetMode="External"/><Relationship Id="rId71" Type="http://schemas.openxmlformats.org/officeDocument/2006/relationships/hyperlink" Target="mailto:marion.vlaar@quicknet.nl" TargetMode="External"/><Relationship Id="rId92" Type="http://schemas.openxmlformats.org/officeDocument/2006/relationships/hyperlink" Target="mailto:sjaakvansambeek@outlook.com" TargetMode="External"/><Relationship Id="rId2" Type="http://schemas.openxmlformats.org/officeDocument/2006/relationships/hyperlink" Target="mailto:amaranth160@hotmail.com" TargetMode="External"/><Relationship Id="rId29" Type="http://schemas.openxmlformats.org/officeDocument/2006/relationships/hyperlink" Target="mailto:g.verboekent@gmail.com" TargetMode="External"/><Relationship Id="rId24" Type="http://schemas.openxmlformats.org/officeDocument/2006/relationships/hyperlink" Target="mailto:ereitsma@ymail.com" TargetMode="External"/><Relationship Id="rId40" Type="http://schemas.openxmlformats.org/officeDocument/2006/relationships/hyperlink" Target="mailto:jos.kwaad@quicknet.nl" TargetMode="External"/><Relationship Id="rId45" Type="http://schemas.openxmlformats.org/officeDocument/2006/relationships/hyperlink" Target="mailto:jvdonge48@gmail.com" TargetMode="External"/><Relationship Id="rId66" Type="http://schemas.openxmlformats.org/officeDocument/2006/relationships/hyperlink" Target="mailto:l.heukels@hccnet.nl" TargetMode="External"/><Relationship Id="rId87" Type="http://schemas.openxmlformats.org/officeDocument/2006/relationships/hyperlink" Target="mailto:mt.appelman@gmail.com" TargetMode="External"/><Relationship Id="rId61" Type="http://schemas.openxmlformats.org/officeDocument/2006/relationships/hyperlink" Target="mailto:k.e.piel@hotmail.nl" TargetMode="External"/><Relationship Id="rId82" Type="http://schemas.openxmlformats.org/officeDocument/2006/relationships/hyperlink" Target="mailto:beckers-tamminga@kpnmail.nl" TargetMode="External"/><Relationship Id="rId19" Type="http://schemas.openxmlformats.org/officeDocument/2006/relationships/hyperlink" Target="mailto:cvanbuuren@ziggo.nl" TargetMode="External"/><Relationship Id="rId14" Type="http://schemas.openxmlformats.org/officeDocument/2006/relationships/hyperlink" Target="mailto:clvdpeppel@gmail.com" TargetMode="External"/><Relationship Id="rId30" Type="http://schemas.openxmlformats.org/officeDocument/2006/relationships/hyperlink" Target="mailto:gtm.knol@quicknet.nl" TargetMode="External"/><Relationship Id="rId35" Type="http://schemas.openxmlformats.org/officeDocument/2006/relationships/hyperlink" Target="mailto:jagmbergman@hotmail.com" TargetMode="External"/><Relationship Id="rId56" Type="http://schemas.openxmlformats.org/officeDocument/2006/relationships/hyperlink" Target="mailto:lindevrouw@gmail.com" TargetMode="External"/><Relationship Id="rId77" Type="http://schemas.openxmlformats.org/officeDocument/2006/relationships/hyperlink" Target="mailto:pmolenaar@multiweb.nl" TargetMode="External"/><Relationship Id="rId100" Type="http://schemas.openxmlformats.org/officeDocument/2006/relationships/hyperlink" Target="mailto:j.t.brands@kpnmail.nl" TargetMode="External"/><Relationship Id="rId105" Type="http://schemas.openxmlformats.org/officeDocument/2006/relationships/hyperlink" Target="mailto:willemien@quicknet.nl" TargetMode="External"/><Relationship Id="rId8" Type="http://schemas.openxmlformats.org/officeDocument/2006/relationships/hyperlink" Target="mailto:a.deruyg@quicknet.nl" TargetMode="External"/><Relationship Id="rId51" Type="http://schemas.openxmlformats.org/officeDocument/2006/relationships/hyperlink" Target="mailto:jantimmer.jt@gmail.com" TargetMode="External"/><Relationship Id="rId72" Type="http://schemas.openxmlformats.org/officeDocument/2006/relationships/hyperlink" Target="mailto:m.scheepmaker@xs4all.nl" TargetMode="External"/><Relationship Id="rId93" Type="http://schemas.openxmlformats.org/officeDocument/2006/relationships/hyperlink" Target="mailto:theabouma@ziggo.nl" TargetMode="External"/><Relationship Id="rId98" Type="http://schemas.openxmlformats.org/officeDocument/2006/relationships/hyperlink" Target="mailto:tienhoorn@hotmail.com" TargetMode="External"/><Relationship Id="rId3" Type="http://schemas.openxmlformats.org/officeDocument/2006/relationships/hyperlink" Target="mailto:afkewinter@hotmail.com" TargetMode="External"/><Relationship Id="rId25" Type="http://schemas.openxmlformats.org/officeDocument/2006/relationships/hyperlink" Target="mailto:erwinwitteveen@hotmail.com" TargetMode="External"/><Relationship Id="rId46" Type="http://schemas.openxmlformats.org/officeDocument/2006/relationships/hyperlink" Target="mailto:jc.vanbeek@quicknet.nl" TargetMode="External"/><Relationship Id="rId67" Type="http://schemas.openxmlformats.org/officeDocument/2006/relationships/hyperlink" Target="mailto:lsjard@gmail.co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mailto:f.vendrik@live.nl" TargetMode="External"/><Relationship Id="rId21" Type="http://schemas.openxmlformats.org/officeDocument/2006/relationships/hyperlink" Target="mailto:d.de.paauw@quicknet.nl" TargetMode="External"/><Relationship Id="rId42" Type="http://schemas.openxmlformats.org/officeDocument/2006/relationships/hyperlink" Target="mailto:hemarie.dejong@quicknet.nl" TargetMode="External"/><Relationship Id="rId47" Type="http://schemas.openxmlformats.org/officeDocument/2006/relationships/hyperlink" Target="mailto:jc.vanbeek@quicknet.nl" TargetMode="External"/><Relationship Id="rId63" Type="http://schemas.openxmlformats.org/officeDocument/2006/relationships/hyperlink" Target="mailto:lenny.bijl@quicknet.nl" TargetMode="External"/><Relationship Id="rId68" Type="http://schemas.openxmlformats.org/officeDocument/2006/relationships/hyperlink" Target="mailto:lsjard@gmail.com" TargetMode="External"/><Relationship Id="rId84" Type="http://schemas.openxmlformats.org/officeDocument/2006/relationships/hyperlink" Target="mailto:tooslakeman@hotmail.com" TargetMode="External"/><Relationship Id="rId89" Type="http://schemas.openxmlformats.org/officeDocument/2006/relationships/hyperlink" Target="mailto:j.c.w.schrage@kpnmail.nl" TargetMode="External"/><Relationship Id="rId16" Type="http://schemas.openxmlformats.org/officeDocument/2006/relationships/hyperlink" Target="mailto:cvdgulik@ziggo.nl" TargetMode="External"/><Relationship Id="rId107" Type="http://schemas.openxmlformats.org/officeDocument/2006/relationships/hyperlink" Target="mailto:w.helmstrijd@quicknet.nl" TargetMode="External"/><Relationship Id="rId11" Type="http://schemas.openxmlformats.org/officeDocument/2006/relationships/hyperlink" Target="mailto:bepan@ziggo.nl" TargetMode="External"/><Relationship Id="rId32" Type="http://schemas.openxmlformats.org/officeDocument/2006/relationships/hyperlink" Target="mailto:wpj.vanstaveren@quicknet.nl" TargetMode="External"/><Relationship Id="rId37" Type="http://schemas.openxmlformats.org/officeDocument/2006/relationships/hyperlink" Target="mailto:j.l.kieft@ziggo.nl" TargetMode="External"/><Relationship Id="rId53" Type="http://schemas.openxmlformats.org/officeDocument/2006/relationships/hyperlink" Target="mailto:jantimmer.jt@gmail.com" TargetMode="External"/><Relationship Id="rId58" Type="http://schemas.openxmlformats.org/officeDocument/2006/relationships/hyperlink" Target="mailto:jolandaschirris@gmail.com" TargetMode="External"/><Relationship Id="rId74" Type="http://schemas.openxmlformats.org/officeDocument/2006/relationships/hyperlink" Target="mailto:martindamen@outlook.com" TargetMode="External"/><Relationship Id="rId79" Type="http://schemas.openxmlformats.org/officeDocument/2006/relationships/hyperlink" Target="mailto:pvdbrink13@hotmail.com" TargetMode="External"/><Relationship Id="rId102" Type="http://schemas.openxmlformats.org/officeDocument/2006/relationships/hyperlink" Target="mailto:lakemantruus@ziggo.nl" TargetMode="External"/><Relationship Id="rId5" Type="http://schemas.openxmlformats.org/officeDocument/2006/relationships/hyperlink" Target="mailto:anah@pjjgulik.demon.nl" TargetMode="External"/><Relationship Id="rId90" Type="http://schemas.openxmlformats.org/officeDocument/2006/relationships/hyperlink" Target="mailto:mjspil@ziggo.nl" TargetMode="External"/><Relationship Id="rId95" Type="http://schemas.openxmlformats.org/officeDocument/2006/relationships/hyperlink" Target="mailto:theo.remmerswaal1156@outlook.com" TargetMode="External"/><Relationship Id="rId22" Type="http://schemas.openxmlformats.org/officeDocument/2006/relationships/hyperlink" Target="mailto:d.bijlsma@freeler.nl" TargetMode="External"/><Relationship Id="rId27" Type="http://schemas.openxmlformats.org/officeDocument/2006/relationships/hyperlink" Target="mailto:fghkramer@ziggo.nl" TargetMode="External"/><Relationship Id="rId43" Type="http://schemas.openxmlformats.org/officeDocument/2006/relationships/hyperlink" Target="mailto:henkvandereng@casema.nl" TargetMode="External"/><Relationship Id="rId48" Type="http://schemas.openxmlformats.org/officeDocument/2006/relationships/hyperlink" Target="mailto:jhj.bosman@quicknet.nl" TargetMode="External"/><Relationship Id="rId64" Type="http://schemas.openxmlformats.org/officeDocument/2006/relationships/hyperlink" Target="mailto:lp.bijlsma@freeler.nl" TargetMode="External"/><Relationship Id="rId69" Type="http://schemas.openxmlformats.org/officeDocument/2006/relationships/hyperlink" Target="mailto:maasboekhout@hotmail.com" TargetMode="External"/><Relationship Id="rId80" Type="http://schemas.openxmlformats.org/officeDocument/2006/relationships/hyperlink" Target="mailto:peter.meerhoff@hotmail.nl" TargetMode="External"/><Relationship Id="rId85" Type="http://schemas.openxmlformats.org/officeDocument/2006/relationships/hyperlink" Target="mailto:reinydejong@quicknet.nl" TargetMode="External"/><Relationship Id="rId12" Type="http://schemas.openxmlformats.org/officeDocument/2006/relationships/hyperlink" Target="mailto:krab@xs4all.nl" TargetMode="External"/><Relationship Id="rId17" Type="http://schemas.openxmlformats.org/officeDocument/2006/relationships/hyperlink" Target="mailto:jacoba_8@hotmail.com" TargetMode="External"/><Relationship Id="rId33" Type="http://schemas.openxmlformats.org/officeDocument/2006/relationships/hyperlink" Target="mailto:guus_janssen@me.com" TargetMode="External"/><Relationship Id="rId38" Type="http://schemas.openxmlformats.org/officeDocument/2006/relationships/hyperlink" Target="mailto:hans@cs.vu.nl" TargetMode="External"/><Relationship Id="rId59" Type="http://schemas.openxmlformats.org/officeDocument/2006/relationships/hyperlink" Target="mailto:kaatjekaateke@hotmail.com" TargetMode="External"/><Relationship Id="rId103" Type="http://schemas.openxmlformats.org/officeDocument/2006/relationships/hyperlink" Target="mailto:hansvdpoll@quicknet.nl" TargetMode="External"/><Relationship Id="rId108" Type="http://schemas.openxmlformats.org/officeDocument/2006/relationships/hyperlink" Target="mailto:deromeijnen@ziggo.nl" TargetMode="External"/><Relationship Id="rId20" Type="http://schemas.openxmlformats.org/officeDocument/2006/relationships/hyperlink" Target="mailto:corienreus@gmail.com" TargetMode="External"/><Relationship Id="rId41" Type="http://schemas.openxmlformats.org/officeDocument/2006/relationships/hyperlink" Target="mailto:jos.kwaad@quicknet.nl" TargetMode="External"/><Relationship Id="rId54" Type="http://schemas.openxmlformats.org/officeDocument/2006/relationships/hyperlink" Target="mailto:janzunnebeld71@gmail.com" TargetMode="External"/><Relationship Id="rId62" Type="http://schemas.openxmlformats.org/officeDocument/2006/relationships/hyperlink" Target="mailto:k.e.piel@hotmail.nl" TargetMode="External"/><Relationship Id="rId70" Type="http://schemas.openxmlformats.org/officeDocument/2006/relationships/hyperlink" Target="mailto:mvgorp@planet.nl" TargetMode="External"/><Relationship Id="rId75" Type="http://schemas.openxmlformats.org/officeDocument/2006/relationships/hyperlink" Target="mailto:atie_1945@hotmail.com" TargetMode="External"/><Relationship Id="rId83" Type="http://schemas.openxmlformats.org/officeDocument/2006/relationships/hyperlink" Target="mailto:beckers-tamminga@kpnmail.nl" TargetMode="External"/><Relationship Id="rId88" Type="http://schemas.openxmlformats.org/officeDocument/2006/relationships/hyperlink" Target="mailto:mt.appelman@gmail.com" TargetMode="External"/><Relationship Id="rId91" Type="http://schemas.openxmlformats.org/officeDocument/2006/relationships/hyperlink" Target="mailto:rschure@wxs.nl" TargetMode="External"/><Relationship Id="rId96" Type="http://schemas.openxmlformats.org/officeDocument/2006/relationships/hyperlink" Target="mailto:thijsknol@xs4all.nl" TargetMode="External"/><Relationship Id="rId1" Type="http://schemas.openxmlformats.org/officeDocument/2006/relationships/hyperlink" Target="mailto:corienenad@gmail.com" TargetMode="External"/><Relationship Id="rId6" Type="http://schemas.openxmlformats.org/officeDocument/2006/relationships/hyperlink" Target="mailto:ankjoris@gmail.com" TargetMode="External"/><Relationship Id="rId15" Type="http://schemas.openxmlformats.org/officeDocument/2006/relationships/hyperlink" Target="mailto:gj.hendriks@quicknet.nl" TargetMode="External"/><Relationship Id="rId23" Type="http://schemas.openxmlformats.org/officeDocument/2006/relationships/hyperlink" Target="mailto:m.h.been@quicknet.nl" TargetMode="External"/><Relationship Id="rId28" Type="http://schemas.openxmlformats.org/officeDocument/2006/relationships/hyperlink" Target="mailto:jwf.prins@quicknet.nl" TargetMode="External"/><Relationship Id="rId36" Type="http://schemas.openxmlformats.org/officeDocument/2006/relationships/hyperlink" Target="mailto:hans.couveld@ziggo.nl" TargetMode="External"/><Relationship Id="rId49" Type="http://schemas.openxmlformats.org/officeDocument/2006/relationships/hyperlink" Target="mailto:j.j.nierop@kpnmail.nl" TargetMode="External"/><Relationship Id="rId57" Type="http://schemas.openxmlformats.org/officeDocument/2006/relationships/hyperlink" Target="mailto:lindevrouw@gmail.com" TargetMode="External"/><Relationship Id="rId106" Type="http://schemas.openxmlformats.org/officeDocument/2006/relationships/hyperlink" Target="mailto:w.a.prins@online.nl" TargetMode="External"/><Relationship Id="rId10" Type="http://schemas.openxmlformats.org/officeDocument/2006/relationships/hyperlink" Target="mailto:benzuidema@outlook.com" TargetMode="External"/><Relationship Id="rId31" Type="http://schemas.openxmlformats.org/officeDocument/2006/relationships/hyperlink" Target="mailto:cnbot@wxs.nl" TargetMode="External"/><Relationship Id="rId44" Type="http://schemas.openxmlformats.org/officeDocument/2006/relationships/hyperlink" Target="mailto:janzunnebeld71@gmail.com" TargetMode="External"/><Relationship Id="rId52" Type="http://schemas.openxmlformats.org/officeDocument/2006/relationships/hyperlink" Target="mailto:j.drost@quicknet.nl" TargetMode="External"/><Relationship Id="rId60" Type="http://schemas.openxmlformats.org/officeDocument/2006/relationships/hyperlink" Target="mailto:k-tjeruiter3@quicknet.nl" TargetMode="External"/><Relationship Id="rId65" Type="http://schemas.openxmlformats.org/officeDocument/2006/relationships/hyperlink" Target="mailto:pold@kpnmail.nl" TargetMode="External"/><Relationship Id="rId73" Type="http://schemas.openxmlformats.org/officeDocument/2006/relationships/hyperlink" Target="mailto:m.scheepmaker@xs4all.nl" TargetMode="External"/><Relationship Id="rId78" Type="http://schemas.openxmlformats.org/officeDocument/2006/relationships/hyperlink" Target="mailto:pmolenaar@multiweb.nl" TargetMode="External"/><Relationship Id="rId81" Type="http://schemas.openxmlformats.org/officeDocument/2006/relationships/hyperlink" Target="mailto:phh.reynders@quicknet.nl" TargetMode="External"/><Relationship Id="rId86" Type="http://schemas.openxmlformats.org/officeDocument/2006/relationships/hyperlink" Target="mailto:remcovanhaarlem@gmail.com" TargetMode="External"/><Relationship Id="rId94" Type="http://schemas.openxmlformats.org/officeDocument/2006/relationships/hyperlink" Target="mailto:theabouma@ziggo.nl" TargetMode="External"/><Relationship Id="rId99" Type="http://schemas.openxmlformats.org/officeDocument/2006/relationships/hyperlink" Target="mailto:w.a.prins@online.nl" TargetMode="External"/><Relationship Id="rId101" Type="http://schemas.openxmlformats.org/officeDocument/2006/relationships/hyperlink" Target="mailto:j.t.brands@kpnmail.nl" TargetMode="External"/><Relationship Id="rId4" Type="http://schemas.openxmlformats.org/officeDocument/2006/relationships/hyperlink" Target="mailto:a.stalder@planet.nl" TargetMode="External"/><Relationship Id="rId9" Type="http://schemas.openxmlformats.org/officeDocument/2006/relationships/hyperlink" Target="mailto:a.scheuer@telfort.nl" TargetMode="External"/><Relationship Id="rId13" Type="http://schemas.openxmlformats.org/officeDocument/2006/relationships/hyperlink" Target="mailto:e.j.h.van.tongeren@kpnmail.nl" TargetMode="External"/><Relationship Id="rId18" Type="http://schemas.openxmlformats.org/officeDocument/2006/relationships/hyperlink" Target="mailto:p.dijkstra@quicknet.nl" TargetMode="External"/><Relationship Id="rId39" Type="http://schemas.openxmlformats.org/officeDocument/2006/relationships/hyperlink" Target="mailto:hjj.sloothaak@hotmail.com" TargetMode="External"/><Relationship Id="rId34" Type="http://schemas.openxmlformats.org/officeDocument/2006/relationships/hyperlink" Target="mailto:han@famfasten.nl" TargetMode="External"/><Relationship Id="rId50" Type="http://schemas.openxmlformats.org/officeDocument/2006/relationships/hyperlink" Target="mailto:kwadijkj@quicknet.nl" TargetMode="External"/><Relationship Id="rId55" Type="http://schemas.openxmlformats.org/officeDocument/2006/relationships/hyperlink" Target="mailto:jeanette.berkhof@gmail.com" TargetMode="External"/><Relationship Id="rId76" Type="http://schemas.openxmlformats.org/officeDocument/2006/relationships/hyperlink" Target="mailto:miekevlaar65@gmail.com" TargetMode="External"/><Relationship Id="rId97" Type="http://schemas.openxmlformats.org/officeDocument/2006/relationships/hyperlink" Target="mailto:peter.timmie@hotmail.com" TargetMode="External"/><Relationship Id="rId104" Type="http://schemas.openxmlformats.org/officeDocument/2006/relationships/hyperlink" Target="mailto:willy.wolfs@planet.nl" TargetMode="External"/><Relationship Id="rId7" Type="http://schemas.openxmlformats.org/officeDocument/2006/relationships/hyperlink" Target="mailto:annemariedijk@kpnmail.nl" TargetMode="External"/><Relationship Id="rId71" Type="http://schemas.openxmlformats.org/officeDocument/2006/relationships/hyperlink" Target="mailto:poelgeeststichting@quicknet.nl" TargetMode="External"/><Relationship Id="rId92" Type="http://schemas.openxmlformats.org/officeDocument/2006/relationships/hyperlink" Target="mailto:r.kruiswijk@quicknet.nl" TargetMode="External"/><Relationship Id="rId2" Type="http://schemas.openxmlformats.org/officeDocument/2006/relationships/hyperlink" Target="mailto:amaranth160@hotmail.com" TargetMode="External"/><Relationship Id="rId29" Type="http://schemas.openxmlformats.org/officeDocument/2006/relationships/hyperlink" Target="mailto:g.verboekent@gmail.com" TargetMode="External"/><Relationship Id="rId24" Type="http://schemas.openxmlformats.org/officeDocument/2006/relationships/hyperlink" Target="mailto:ereitsma@ymail.com" TargetMode="External"/><Relationship Id="rId40" Type="http://schemas.openxmlformats.org/officeDocument/2006/relationships/hyperlink" Target="mailto:helenecromjongh@home.nl" TargetMode="External"/><Relationship Id="rId45" Type="http://schemas.openxmlformats.org/officeDocument/2006/relationships/hyperlink" Target="mailto:jarisch@quicknet.nl" TargetMode="External"/><Relationship Id="rId66" Type="http://schemas.openxmlformats.org/officeDocument/2006/relationships/hyperlink" Target="mailto:lidascholten@gmail.com" TargetMode="External"/><Relationship Id="rId87" Type="http://schemas.openxmlformats.org/officeDocument/2006/relationships/hyperlink" Target="mailto:rm.visser@quicknet.nl" TargetMode="External"/><Relationship Id="rId61" Type="http://schemas.openxmlformats.org/officeDocument/2006/relationships/hyperlink" Target="mailto:ca.delange@quicknet.nl" TargetMode="External"/><Relationship Id="rId82" Type="http://schemas.openxmlformats.org/officeDocument/2006/relationships/hyperlink" Target="mailto:p.vanderraad@quicknet.nl" TargetMode="External"/><Relationship Id="rId19" Type="http://schemas.openxmlformats.org/officeDocument/2006/relationships/hyperlink" Target="mailto:cvanbuuren@ziggo.nl" TargetMode="External"/><Relationship Id="rId14" Type="http://schemas.openxmlformats.org/officeDocument/2006/relationships/hyperlink" Target="mailto:clvdpeppel@gmail.com" TargetMode="External"/><Relationship Id="rId30" Type="http://schemas.openxmlformats.org/officeDocument/2006/relationships/hyperlink" Target="mailto:gtm.knol@quicknet.nl" TargetMode="External"/><Relationship Id="rId35" Type="http://schemas.openxmlformats.org/officeDocument/2006/relationships/hyperlink" Target="mailto:jagmbergman@hotmail.com" TargetMode="External"/><Relationship Id="rId56" Type="http://schemas.openxmlformats.org/officeDocument/2006/relationships/hyperlink" Target="mailto:jaw_hoogewerf@ziggo.nl" TargetMode="External"/><Relationship Id="rId77" Type="http://schemas.openxmlformats.org/officeDocument/2006/relationships/hyperlink" Target="mailto:nl.janssen@quicknet.nl" TargetMode="External"/><Relationship Id="rId100" Type="http://schemas.openxmlformats.org/officeDocument/2006/relationships/hyperlink" Target="mailto:tienhoorn@hotmail.com" TargetMode="External"/><Relationship Id="rId105" Type="http://schemas.openxmlformats.org/officeDocument/2006/relationships/hyperlink" Target="mailto:willemien@quicknet.nl" TargetMode="External"/><Relationship Id="rId8" Type="http://schemas.openxmlformats.org/officeDocument/2006/relationships/hyperlink" Target="mailto:a.deruyg@quicknet.nl" TargetMode="External"/><Relationship Id="rId51" Type="http://schemas.openxmlformats.org/officeDocument/2006/relationships/hyperlink" Target="mailto:jd.nelemans@gmail.com" TargetMode="External"/><Relationship Id="rId72" Type="http://schemas.openxmlformats.org/officeDocument/2006/relationships/hyperlink" Target="mailto:marion.vlaar@quicknet.nl" TargetMode="External"/><Relationship Id="rId93" Type="http://schemas.openxmlformats.org/officeDocument/2006/relationships/hyperlink" Target="mailto:sjaakvansambeek@outlook.com" TargetMode="External"/><Relationship Id="rId98" Type="http://schemas.openxmlformats.org/officeDocument/2006/relationships/hyperlink" Target="mailto:tineke.bozua@live.nl" TargetMode="External"/><Relationship Id="rId3" Type="http://schemas.openxmlformats.org/officeDocument/2006/relationships/hyperlink" Target="mailto:afkewinter@hotmail.com" TargetMode="External"/><Relationship Id="rId25" Type="http://schemas.openxmlformats.org/officeDocument/2006/relationships/hyperlink" Target="mailto:erwinwitteveen@hotmail.com" TargetMode="External"/><Relationship Id="rId46" Type="http://schemas.openxmlformats.org/officeDocument/2006/relationships/hyperlink" Target="mailto:jvdonge48@gmail.com" TargetMode="External"/><Relationship Id="rId67" Type="http://schemas.openxmlformats.org/officeDocument/2006/relationships/hyperlink" Target="mailto:l.heukels@hccnet.n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workbookViewId="0">
      <selection activeCell="H19" sqref="H19"/>
    </sheetView>
  </sheetViews>
  <sheetFormatPr defaultColWidth="13.7109375" defaultRowHeight="15" x14ac:dyDescent="0.25"/>
  <cols>
    <col min="1" max="1" width="13.7109375" style="33"/>
    <col min="2" max="2" width="20.42578125" customWidth="1"/>
    <col min="3" max="3" width="0" hidden="1" customWidth="1"/>
    <col min="4" max="4" width="35.42578125" hidden="1" customWidth="1"/>
    <col min="5" max="5" width="36.85546875" hidden="1" customWidth="1"/>
    <col min="6" max="6" width="24.85546875" hidden="1" customWidth="1"/>
  </cols>
  <sheetData>
    <row r="1" spans="1:6" ht="15.75" thickBot="1" x14ac:dyDescent="0.3">
      <c r="A1" s="33" t="s">
        <v>373</v>
      </c>
      <c r="B1" s="27" t="s">
        <v>20</v>
      </c>
      <c r="C1" s="27">
        <v>6190837</v>
      </c>
      <c r="D1" s="27" t="s">
        <v>110</v>
      </c>
      <c r="E1" s="28" t="s">
        <v>111</v>
      </c>
      <c r="F1" s="27" t="s">
        <v>112</v>
      </c>
    </row>
    <row r="2" spans="1:6" ht="15.75" thickBot="1" x14ac:dyDescent="0.3">
      <c r="A2" s="33" t="s">
        <v>374</v>
      </c>
      <c r="B2" s="29" t="s">
        <v>40</v>
      </c>
      <c r="C2" s="29">
        <v>10678570</v>
      </c>
      <c r="D2" s="29" t="s">
        <v>113</v>
      </c>
      <c r="E2" s="30" t="s">
        <v>114</v>
      </c>
      <c r="F2" s="29">
        <v>6012965016</v>
      </c>
    </row>
    <row r="3" spans="1:6" ht="15.75" thickBot="1" x14ac:dyDescent="0.3">
      <c r="A3" s="33" t="s">
        <v>375</v>
      </c>
      <c r="B3" s="27" t="s">
        <v>30</v>
      </c>
      <c r="C3" s="27">
        <v>10970435</v>
      </c>
      <c r="D3" s="27" t="s">
        <v>115</v>
      </c>
      <c r="E3" s="28" t="s">
        <v>116</v>
      </c>
      <c r="F3" s="27">
        <v>649691499</v>
      </c>
    </row>
    <row r="4" spans="1:6" ht="15.75" thickBot="1" x14ac:dyDescent="0.3">
      <c r="A4" s="33" t="s">
        <v>377</v>
      </c>
      <c r="B4" s="29" t="s">
        <v>13</v>
      </c>
      <c r="C4" s="29">
        <v>7941590</v>
      </c>
      <c r="D4" s="29" t="s">
        <v>117</v>
      </c>
      <c r="E4" s="30" t="s">
        <v>118</v>
      </c>
      <c r="F4" s="29">
        <v>657840445</v>
      </c>
    </row>
    <row r="5" spans="1:6" ht="15.75" thickBot="1" x14ac:dyDescent="0.3">
      <c r="A5" s="33" t="s">
        <v>376</v>
      </c>
      <c r="B5" s="27" t="s">
        <v>119</v>
      </c>
      <c r="C5" s="27">
        <v>11084855</v>
      </c>
      <c r="D5" s="31" t="s">
        <v>120</v>
      </c>
      <c r="E5" s="238"/>
      <c r="F5" s="238"/>
    </row>
    <row r="6" spans="1:6" ht="15.75" thickBot="1" x14ac:dyDescent="0.3">
      <c r="A6" s="33" t="s">
        <v>378</v>
      </c>
      <c r="B6" s="29" t="s">
        <v>38</v>
      </c>
      <c r="C6" s="29">
        <v>10157037</v>
      </c>
      <c r="D6" s="29" t="s">
        <v>121</v>
      </c>
      <c r="E6" s="30" t="s">
        <v>122</v>
      </c>
      <c r="F6" s="29">
        <v>229230348</v>
      </c>
    </row>
    <row r="7" spans="1:6" ht="15.75" thickBot="1" x14ac:dyDescent="0.3">
      <c r="A7" s="33" t="s">
        <v>379</v>
      </c>
      <c r="B7" s="27" t="s">
        <v>123</v>
      </c>
      <c r="C7" s="27">
        <v>10315740</v>
      </c>
      <c r="D7" s="31" t="s">
        <v>120</v>
      </c>
      <c r="E7" s="238"/>
      <c r="F7" s="238"/>
    </row>
    <row r="8" spans="1:6" ht="15.75" thickBot="1" x14ac:dyDescent="0.3">
      <c r="A8" s="33" t="s">
        <v>380</v>
      </c>
      <c r="B8" s="29" t="s">
        <v>42</v>
      </c>
      <c r="C8" s="29">
        <v>4140200</v>
      </c>
      <c r="D8" s="29" t="s">
        <v>124</v>
      </c>
      <c r="E8" s="30" t="s">
        <v>125</v>
      </c>
      <c r="F8" s="29">
        <v>627242799</v>
      </c>
    </row>
    <row r="9" spans="1:6" ht="15.75" thickBot="1" x14ac:dyDescent="0.3">
      <c r="A9" s="33" t="s">
        <v>381</v>
      </c>
      <c r="B9" s="27" t="s">
        <v>126</v>
      </c>
      <c r="C9" s="27">
        <v>10462254</v>
      </c>
      <c r="D9" s="31" t="s">
        <v>120</v>
      </c>
      <c r="E9" s="238"/>
      <c r="F9" s="238"/>
    </row>
    <row r="10" spans="1:6" ht="15.75" thickBot="1" x14ac:dyDescent="0.3">
      <c r="A10" s="33" t="s">
        <v>382</v>
      </c>
      <c r="B10" s="29" t="s">
        <v>1</v>
      </c>
      <c r="C10" s="29">
        <v>1831072</v>
      </c>
      <c r="D10" s="29" t="s">
        <v>127</v>
      </c>
      <c r="E10" s="30" t="s">
        <v>128</v>
      </c>
      <c r="F10" s="29" t="s">
        <v>129</v>
      </c>
    </row>
    <row r="11" spans="1:6" ht="15.75" thickBot="1" x14ac:dyDescent="0.3">
      <c r="A11" s="33" t="s">
        <v>383</v>
      </c>
      <c r="B11" s="27" t="s">
        <v>36</v>
      </c>
      <c r="C11" s="27">
        <v>9050141</v>
      </c>
      <c r="D11" s="27" t="s">
        <v>130</v>
      </c>
      <c r="E11" s="28" t="s">
        <v>131</v>
      </c>
      <c r="F11" s="27" t="s">
        <v>132</v>
      </c>
    </row>
    <row r="12" spans="1:6" ht="15.75" thickBot="1" x14ac:dyDescent="0.3">
      <c r="A12" s="33" t="s">
        <v>384</v>
      </c>
      <c r="B12" s="29" t="s">
        <v>133</v>
      </c>
      <c r="C12" s="29">
        <v>3230133</v>
      </c>
      <c r="D12" s="32" t="s">
        <v>120</v>
      </c>
      <c r="E12" s="237"/>
      <c r="F12" s="237"/>
    </row>
    <row r="13" spans="1:6" ht="15.75" thickBot="1" x14ac:dyDescent="0.3">
      <c r="A13" s="33" t="s">
        <v>385</v>
      </c>
      <c r="B13" s="27" t="s">
        <v>44</v>
      </c>
      <c r="C13" s="27">
        <v>10862682</v>
      </c>
      <c r="D13" s="27" t="s">
        <v>134</v>
      </c>
      <c r="E13" s="28" t="s">
        <v>135</v>
      </c>
      <c r="F13" s="27">
        <v>657332164</v>
      </c>
    </row>
    <row r="14" spans="1:6" ht="15.75" thickBot="1" x14ac:dyDescent="0.3">
      <c r="A14" s="33" t="s">
        <v>386</v>
      </c>
      <c r="B14" s="29" t="s">
        <v>136</v>
      </c>
      <c r="C14" s="29">
        <v>10274106</v>
      </c>
      <c r="D14" s="32" t="s">
        <v>120</v>
      </c>
      <c r="E14" s="237"/>
      <c r="F14" s="237"/>
    </row>
    <row r="15" spans="1:6" ht="15.75" thickBot="1" x14ac:dyDescent="0.3">
      <c r="A15" s="33" t="s">
        <v>387</v>
      </c>
      <c r="B15" s="27" t="s">
        <v>19</v>
      </c>
      <c r="C15" s="27">
        <v>11042722</v>
      </c>
      <c r="D15" s="27" t="s">
        <v>137</v>
      </c>
      <c r="E15" s="28" t="s">
        <v>138</v>
      </c>
      <c r="F15" s="27">
        <v>639441643</v>
      </c>
    </row>
    <row r="16" spans="1:6" ht="15.75" thickBot="1" x14ac:dyDescent="0.3">
      <c r="A16" s="33" t="s">
        <v>388</v>
      </c>
      <c r="B16" s="29" t="s">
        <v>46</v>
      </c>
      <c r="C16" s="29">
        <v>10093217</v>
      </c>
      <c r="D16" s="29" t="s">
        <v>139</v>
      </c>
      <c r="E16" s="30" t="s">
        <v>140</v>
      </c>
      <c r="F16" s="29" t="s">
        <v>141</v>
      </c>
    </row>
    <row r="17" spans="1:6" ht="15.75" thickBot="1" x14ac:dyDescent="0.3">
      <c r="A17" s="33" t="s">
        <v>389</v>
      </c>
      <c r="B17" s="27" t="s">
        <v>11</v>
      </c>
      <c r="C17" s="27">
        <v>4730071</v>
      </c>
      <c r="D17" s="27" t="s">
        <v>142</v>
      </c>
      <c r="E17" s="28" t="s">
        <v>143</v>
      </c>
      <c r="F17" s="27">
        <v>654256431</v>
      </c>
    </row>
    <row r="18" spans="1:6" ht="15.75" thickBot="1" x14ac:dyDescent="0.3">
      <c r="A18" s="33" t="s">
        <v>390</v>
      </c>
      <c r="B18" s="29" t="s">
        <v>2</v>
      </c>
      <c r="C18" s="29">
        <v>8381604</v>
      </c>
      <c r="D18" s="29" t="s">
        <v>144</v>
      </c>
      <c r="E18" s="30" t="s">
        <v>145</v>
      </c>
      <c r="F18" s="29" t="s">
        <v>146</v>
      </c>
    </row>
    <row r="19" spans="1:6" ht="15.75" thickBot="1" x14ac:dyDescent="0.3">
      <c r="A19" s="33" t="s">
        <v>391</v>
      </c>
      <c r="B19" s="27" t="s">
        <v>28</v>
      </c>
      <c r="C19" s="27">
        <v>6481513</v>
      </c>
      <c r="D19" s="27" t="s">
        <v>147</v>
      </c>
      <c r="E19" s="28" t="s">
        <v>148</v>
      </c>
      <c r="F19" s="27" t="s">
        <v>149</v>
      </c>
    </row>
    <row r="20" spans="1:6" ht="15.75" thickBot="1" x14ac:dyDescent="0.3">
      <c r="A20" s="33" t="s">
        <v>392</v>
      </c>
      <c r="B20" s="29" t="s">
        <v>150</v>
      </c>
      <c r="C20" s="29">
        <v>10321092</v>
      </c>
      <c r="D20" s="29" t="s">
        <v>151</v>
      </c>
      <c r="E20" s="30" t="s">
        <v>152</v>
      </c>
      <c r="F20" s="29">
        <v>229243698</v>
      </c>
    </row>
    <row r="21" spans="1:6" ht="15.75" thickBot="1" x14ac:dyDescent="0.3">
      <c r="A21" s="33" t="s">
        <v>393</v>
      </c>
      <c r="B21" s="27" t="s">
        <v>39</v>
      </c>
      <c r="C21" s="27">
        <v>5020746</v>
      </c>
      <c r="D21" s="27" t="s">
        <v>153</v>
      </c>
      <c r="E21" s="28" t="s">
        <v>154</v>
      </c>
      <c r="F21" s="27">
        <v>228562374</v>
      </c>
    </row>
    <row r="22" spans="1:6" ht="15.75" thickBot="1" x14ac:dyDescent="0.3">
      <c r="A22" s="33" t="s">
        <v>394</v>
      </c>
      <c r="B22" s="29" t="s">
        <v>34</v>
      </c>
      <c r="C22" s="29">
        <v>10310033</v>
      </c>
      <c r="D22" s="29" t="s">
        <v>155</v>
      </c>
      <c r="E22" s="30" t="s">
        <v>156</v>
      </c>
      <c r="F22" s="29" t="s">
        <v>157</v>
      </c>
    </row>
    <row r="23" spans="1:6" ht="15.75" thickBot="1" x14ac:dyDescent="0.3">
      <c r="A23" s="33" t="s">
        <v>395</v>
      </c>
      <c r="B23" s="27" t="s">
        <v>56</v>
      </c>
      <c r="C23" s="27">
        <v>11272238</v>
      </c>
      <c r="D23" s="27" t="s">
        <v>158</v>
      </c>
      <c r="E23" s="28" t="s">
        <v>159</v>
      </c>
      <c r="F23" s="27">
        <v>229240595</v>
      </c>
    </row>
    <row r="24" spans="1:6" ht="15.75" thickBot="1" x14ac:dyDescent="0.3">
      <c r="A24" s="33" t="s">
        <v>396</v>
      </c>
      <c r="B24" s="29" t="s">
        <v>60</v>
      </c>
      <c r="C24" s="29">
        <v>10843484</v>
      </c>
      <c r="D24" s="29" t="s">
        <v>160</v>
      </c>
      <c r="E24" s="30" t="s">
        <v>161</v>
      </c>
      <c r="F24" s="29">
        <v>6105769061</v>
      </c>
    </row>
    <row r="25" spans="1:6" ht="15.75" thickBot="1" x14ac:dyDescent="0.3">
      <c r="A25" s="33" t="s">
        <v>397</v>
      </c>
      <c r="B25" s="27" t="s">
        <v>67</v>
      </c>
      <c r="C25" s="27">
        <v>6920753</v>
      </c>
      <c r="D25" s="27" t="s">
        <v>162</v>
      </c>
      <c r="E25" s="28" t="s">
        <v>163</v>
      </c>
      <c r="F25" s="27">
        <v>228521568</v>
      </c>
    </row>
    <row r="26" spans="1:6" ht="15.75" thickBot="1" x14ac:dyDescent="0.3">
      <c r="A26" s="33" t="s">
        <v>398</v>
      </c>
      <c r="B26" s="29" t="s">
        <v>37</v>
      </c>
      <c r="C26" s="29"/>
      <c r="D26" s="29" t="s">
        <v>164</v>
      </c>
      <c r="E26" s="30" t="s">
        <v>165</v>
      </c>
      <c r="F26" s="29">
        <v>31615380435</v>
      </c>
    </row>
    <row r="27" spans="1:6" ht="15.75" thickBot="1" x14ac:dyDescent="0.3">
      <c r="A27" s="33" t="s">
        <v>399</v>
      </c>
      <c r="B27" s="27" t="s">
        <v>22</v>
      </c>
      <c r="C27" s="27">
        <v>690279</v>
      </c>
      <c r="D27" s="27" t="s">
        <v>166</v>
      </c>
      <c r="E27" s="28" t="s">
        <v>167</v>
      </c>
      <c r="F27" s="27">
        <v>229507040</v>
      </c>
    </row>
    <row r="28" spans="1:6" ht="15.75" thickBot="1" x14ac:dyDescent="0.3">
      <c r="A28" s="33" t="s">
        <v>400</v>
      </c>
      <c r="B28" s="29" t="s">
        <v>48</v>
      </c>
      <c r="C28" s="29">
        <v>11153206</v>
      </c>
      <c r="D28" s="29" t="s">
        <v>168</v>
      </c>
      <c r="E28" s="30" t="s">
        <v>169</v>
      </c>
      <c r="F28" s="29">
        <v>649886665</v>
      </c>
    </row>
    <row r="29" spans="1:6" ht="15.75" thickBot="1" x14ac:dyDescent="0.3">
      <c r="A29" s="33" t="s">
        <v>401</v>
      </c>
      <c r="B29" s="27" t="s">
        <v>41</v>
      </c>
      <c r="C29" s="27">
        <v>10804985</v>
      </c>
      <c r="D29" s="27" t="s">
        <v>170</v>
      </c>
      <c r="E29" s="28" t="s">
        <v>171</v>
      </c>
      <c r="F29" s="27" t="s">
        <v>172</v>
      </c>
    </row>
    <row r="30" spans="1:6" ht="15.75" thickBot="1" x14ac:dyDescent="0.3">
      <c r="A30" s="33" t="s">
        <v>402</v>
      </c>
      <c r="B30" s="29" t="s">
        <v>72</v>
      </c>
      <c r="C30" s="29">
        <v>9680522</v>
      </c>
      <c r="D30" s="29" t="s">
        <v>173</v>
      </c>
      <c r="E30" s="30" t="s">
        <v>174</v>
      </c>
      <c r="F30" s="29" t="s">
        <v>175</v>
      </c>
    </row>
    <row r="31" spans="1:6" ht="15.75" thickBot="1" x14ac:dyDescent="0.3">
      <c r="A31" s="33" t="s">
        <v>403</v>
      </c>
      <c r="B31" s="27" t="s">
        <v>176</v>
      </c>
      <c r="C31" s="27">
        <v>11272288</v>
      </c>
      <c r="D31" s="31" t="s">
        <v>120</v>
      </c>
      <c r="E31" s="238"/>
      <c r="F31" s="238"/>
    </row>
    <row r="32" spans="1:6" ht="15.75" thickBot="1" x14ac:dyDescent="0.3">
      <c r="A32" s="33" t="s">
        <v>404</v>
      </c>
      <c r="B32" s="29" t="s">
        <v>49</v>
      </c>
      <c r="C32" s="29">
        <v>11142603</v>
      </c>
      <c r="D32" s="29" t="s">
        <v>177</v>
      </c>
      <c r="E32" s="30" t="s">
        <v>178</v>
      </c>
      <c r="F32" s="29">
        <v>636029506</v>
      </c>
    </row>
    <row r="33" spans="1:6" ht="15.75" thickBot="1" x14ac:dyDescent="0.3">
      <c r="A33" s="33" t="s">
        <v>405</v>
      </c>
      <c r="B33" s="27" t="s">
        <v>65</v>
      </c>
      <c r="C33" s="27">
        <v>4750461</v>
      </c>
      <c r="D33" s="27" t="s">
        <v>179</v>
      </c>
      <c r="E33" s="28" t="s">
        <v>180</v>
      </c>
      <c r="F33" s="27">
        <v>229245298</v>
      </c>
    </row>
    <row r="34" spans="1:6" ht="15.75" thickBot="1" x14ac:dyDescent="0.3">
      <c r="A34" s="33" t="s">
        <v>406</v>
      </c>
      <c r="B34" s="29" t="s">
        <v>181</v>
      </c>
      <c r="C34" s="29">
        <v>10300452</v>
      </c>
      <c r="D34" s="32" t="s">
        <v>120</v>
      </c>
      <c r="E34" s="237"/>
      <c r="F34" s="237"/>
    </row>
    <row r="35" spans="1:6" ht="15.75" thickBot="1" x14ac:dyDescent="0.3">
      <c r="A35" s="33" t="s">
        <v>407</v>
      </c>
      <c r="B35" s="27" t="s">
        <v>58</v>
      </c>
      <c r="C35" s="27">
        <v>10671853</v>
      </c>
      <c r="D35" s="27" t="s">
        <v>182</v>
      </c>
      <c r="E35" s="28" t="s">
        <v>183</v>
      </c>
      <c r="F35" s="27">
        <v>228230586</v>
      </c>
    </row>
    <row r="36" spans="1:6" ht="15.75" thickBot="1" x14ac:dyDescent="0.3">
      <c r="A36" s="33" t="s">
        <v>408</v>
      </c>
      <c r="B36" s="29" t="s">
        <v>184</v>
      </c>
      <c r="C36" s="29">
        <v>10455621</v>
      </c>
      <c r="D36" s="29" t="s">
        <v>185</v>
      </c>
      <c r="E36" s="30" t="s">
        <v>186</v>
      </c>
      <c r="F36" s="29">
        <v>637552198</v>
      </c>
    </row>
    <row r="37" spans="1:6" ht="15.75" thickBot="1" x14ac:dyDescent="0.3">
      <c r="A37" s="33" t="s">
        <v>409</v>
      </c>
      <c r="B37" s="27" t="s">
        <v>57</v>
      </c>
      <c r="C37" s="27">
        <v>11272416</v>
      </c>
      <c r="D37" s="27" t="s">
        <v>187</v>
      </c>
      <c r="E37" s="28" t="s">
        <v>188</v>
      </c>
      <c r="F37" s="27">
        <v>623285805</v>
      </c>
    </row>
    <row r="38" spans="1:6" ht="15.75" thickBot="1" x14ac:dyDescent="0.3">
      <c r="A38" s="33" t="s">
        <v>410</v>
      </c>
      <c r="B38" s="29" t="s">
        <v>70</v>
      </c>
      <c r="C38" s="29">
        <v>10236344</v>
      </c>
      <c r="D38" s="29" t="s">
        <v>189</v>
      </c>
      <c r="E38" s="30" t="s">
        <v>190</v>
      </c>
      <c r="F38" s="29">
        <v>627497411</v>
      </c>
    </row>
    <row r="39" spans="1:6" ht="15.75" thickBot="1" x14ac:dyDescent="0.3">
      <c r="A39" s="33" t="s">
        <v>411</v>
      </c>
      <c r="B39" s="27" t="s">
        <v>191</v>
      </c>
      <c r="C39" s="27">
        <v>3050062</v>
      </c>
      <c r="D39" s="31" t="s">
        <v>120</v>
      </c>
      <c r="E39" s="238"/>
      <c r="F39" s="238"/>
    </row>
    <row r="40" spans="1:6" ht="15.75" thickBot="1" x14ac:dyDescent="0.3">
      <c r="A40" s="33" t="s">
        <v>412</v>
      </c>
      <c r="B40" s="29" t="s">
        <v>192</v>
      </c>
      <c r="C40" s="29">
        <v>10306270</v>
      </c>
      <c r="D40" s="32" t="s">
        <v>120</v>
      </c>
      <c r="E40" s="237"/>
      <c r="F40" s="237"/>
    </row>
    <row r="41" spans="1:6" ht="15.75" thickBot="1" x14ac:dyDescent="0.3">
      <c r="A41" s="33" t="s">
        <v>413</v>
      </c>
      <c r="B41" s="27" t="s">
        <v>193</v>
      </c>
      <c r="C41" s="27">
        <v>6510079</v>
      </c>
      <c r="D41" s="31" t="s">
        <v>120</v>
      </c>
      <c r="E41" s="238"/>
      <c r="F41" s="238"/>
    </row>
    <row r="42" spans="1:6" ht="15.75" thickBot="1" x14ac:dyDescent="0.3">
      <c r="A42" s="33" t="s">
        <v>414</v>
      </c>
      <c r="B42" s="29" t="s">
        <v>3</v>
      </c>
      <c r="C42" s="29">
        <v>7970442</v>
      </c>
      <c r="D42" s="29" t="s">
        <v>194</v>
      </c>
      <c r="E42" s="30" t="s">
        <v>195</v>
      </c>
      <c r="F42" s="29" t="s">
        <v>196</v>
      </c>
    </row>
    <row r="43" spans="1:6" ht="15.75" thickBot="1" x14ac:dyDescent="0.3">
      <c r="A43" s="33" t="s">
        <v>415</v>
      </c>
      <c r="B43" s="27" t="s">
        <v>62</v>
      </c>
      <c r="C43" s="27">
        <v>11093286</v>
      </c>
      <c r="D43" s="27" t="s">
        <v>197</v>
      </c>
      <c r="E43" s="28" t="s">
        <v>198</v>
      </c>
      <c r="F43" s="27">
        <v>622629310</v>
      </c>
    </row>
    <row r="44" spans="1:6" ht="15.75" thickBot="1" x14ac:dyDescent="0.3">
      <c r="A44" s="33" t="s">
        <v>416</v>
      </c>
      <c r="B44" s="29" t="s">
        <v>9</v>
      </c>
      <c r="C44" s="29">
        <v>10204567</v>
      </c>
      <c r="D44" s="29" t="s">
        <v>199</v>
      </c>
      <c r="E44" s="30" t="s">
        <v>200</v>
      </c>
      <c r="F44" s="29">
        <v>650521554</v>
      </c>
    </row>
    <row r="45" spans="1:6" ht="15.75" thickBot="1" x14ac:dyDescent="0.3">
      <c r="A45" s="33" t="s">
        <v>417</v>
      </c>
      <c r="B45" s="27" t="s">
        <v>16</v>
      </c>
      <c r="C45" s="27">
        <v>10843468</v>
      </c>
      <c r="D45" s="27" t="s">
        <v>201</v>
      </c>
      <c r="E45" s="28" t="s">
        <v>202</v>
      </c>
      <c r="F45" s="27">
        <v>653446029</v>
      </c>
    </row>
    <row r="46" spans="1:6" ht="15.75" thickBot="1" x14ac:dyDescent="0.3">
      <c r="A46" s="33" t="s">
        <v>418</v>
      </c>
      <c r="B46" s="29" t="s">
        <v>73</v>
      </c>
      <c r="C46" s="29">
        <v>10970485</v>
      </c>
      <c r="D46" s="29" t="s">
        <v>203</v>
      </c>
      <c r="E46" s="30" t="s">
        <v>204</v>
      </c>
      <c r="F46" s="29">
        <v>229233357</v>
      </c>
    </row>
    <row r="47" spans="1:6" ht="15.75" thickBot="1" x14ac:dyDescent="0.3">
      <c r="A47" s="33" t="s">
        <v>419</v>
      </c>
      <c r="B47" s="29" t="s">
        <v>54</v>
      </c>
      <c r="C47" s="29">
        <v>11145449</v>
      </c>
      <c r="D47" s="29" t="s">
        <v>205</v>
      </c>
      <c r="E47" s="30" t="s">
        <v>206</v>
      </c>
      <c r="F47" s="29">
        <v>644180933</v>
      </c>
    </row>
    <row r="48" spans="1:6" ht="15.75" thickBot="1" x14ac:dyDescent="0.3">
      <c r="A48" s="33" t="s">
        <v>420</v>
      </c>
      <c r="B48" s="27" t="s">
        <v>7</v>
      </c>
      <c r="C48" s="27">
        <v>7690173</v>
      </c>
      <c r="D48" s="27" t="s">
        <v>207</v>
      </c>
      <c r="E48" s="28" t="s">
        <v>208</v>
      </c>
      <c r="F48" s="27">
        <v>31620531120</v>
      </c>
    </row>
    <row r="49" spans="1:6" ht="15.75" thickBot="1" x14ac:dyDescent="0.3">
      <c r="A49" s="33" t="s">
        <v>421</v>
      </c>
      <c r="B49" s="29" t="s">
        <v>209</v>
      </c>
      <c r="C49" s="29">
        <v>10767866</v>
      </c>
      <c r="D49" s="32" t="s">
        <v>120</v>
      </c>
      <c r="E49" s="237"/>
      <c r="F49" s="237"/>
    </row>
    <row r="50" spans="1:6" ht="15.75" thickBot="1" x14ac:dyDescent="0.3">
      <c r="A50" s="33" t="s">
        <v>422</v>
      </c>
      <c r="B50" s="27" t="s">
        <v>35</v>
      </c>
      <c r="C50" s="27">
        <v>1660625</v>
      </c>
      <c r="D50" s="27" t="s">
        <v>210</v>
      </c>
      <c r="E50" s="28" t="s">
        <v>211</v>
      </c>
      <c r="F50" s="27">
        <v>653418239</v>
      </c>
    </row>
    <row r="51" spans="1:6" ht="15.75" thickBot="1" x14ac:dyDescent="0.3">
      <c r="A51" s="33" t="s">
        <v>423</v>
      </c>
      <c r="B51" s="29" t="s">
        <v>77</v>
      </c>
      <c r="C51" s="29">
        <v>4932102</v>
      </c>
      <c r="D51" s="29" t="s">
        <v>212</v>
      </c>
      <c r="E51" s="30" t="s">
        <v>213</v>
      </c>
      <c r="F51" s="29" t="s">
        <v>214</v>
      </c>
    </row>
    <row r="52" spans="1:6" ht="15.75" thickBot="1" x14ac:dyDescent="0.3">
      <c r="A52" s="33" t="s">
        <v>424</v>
      </c>
      <c r="B52" s="27" t="s">
        <v>215</v>
      </c>
      <c r="C52" s="27">
        <v>1831056</v>
      </c>
      <c r="D52" s="31" t="s">
        <v>120</v>
      </c>
      <c r="E52" s="238"/>
      <c r="F52" s="238"/>
    </row>
    <row r="53" spans="1:6" ht="15.75" thickBot="1" x14ac:dyDescent="0.3">
      <c r="A53" s="33" t="s">
        <v>425</v>
      </c>
      <c r="B53" s="29" t="s">
        <v>79</v>
      </c>
      <c r="C53" s="29">
        <v>10826466</v>
      </c>
      <c r="D53" s="29" t="s">
        <v>216</v>
      </c>
      <c r="E53" s="30" t="s">
        <v>217</v>
      </c>
      <c r="F53" s="29">
        <v>615374931</v>
      </c>
    </row>
    <row r="54" spans="1:6" ht="15.75" thickBot="1" x14ac:dyDescent="0.3">
      <c r="A54" s="33" t="s">
        <v>426</v>
      </c>
      <c r="B54" s="27" t="s">
        <v>23</v>
      </c>
      <c r="C54" s="27">
        <v>10560133</v>
      </c>
      <c r="D54" s="27" t="s">
        <v>218</v>
      </c>
      <c r="E54" s="28" t="s">
        <v>219</v>
      </c>
      <c r="F54" s="27">
        <v>251823432</v>
      </c>
    </row>
    <row r="55" spans="1:6" ht="15.75" thickBot="1" x14ac:dyDescent="0.3">
      <c r="A55" s="33" t="s">
        <v>427</v>
      </c>
      <c r="B55" s="29" t="s">
        <v>24</v>
      </c>
      <c r="C55" s="29">
        <v>9941009</v>
      </c>
      <c r="D55" s="29" t="s">
        <v>220</v>
      </c>
      <c r="E55" s="30" t="s">
        <v>221</v>
      </c>
      <c r="F55" s="29">
        <v>229242068</v>
      </c>
    </row>
    <row r="56" spans="1:6" ht="15.75" thickBot="1" x14ac:dyDescent="0.3">
      <c r="A56" s="33" t="s">
        <v>428</v>
      </c>
      <c r="B56" s="27" t="s">
        <v>68</v>
      </c>
      <c r="C56" s="27">
        <v>7550006</v>
      </c>
      <c r="D56" s="27" t="s">
        <v>222</v>
      </c>
      <c r="E56" s="28" t="s">
        <v>223</v>
      </c>
      <c r="F56" s="27">
        <v>637261876</v>
      </c>
    </row>
    <row r="57" spans="1:6" ht="15.75" thickBot="1" x14ac:dyDescent="0.3">
      <c r="A57" s="33" t="s">
        <v>429</v>
      </c>
      <c r="B57" s="29" t="s">
        <v>75</v>
      </c>
      <c r="C57" s="29">
        <v>1901403</v>
      </c>
      <c r="D57" s="29" t="s">
        <v>224</v>
      </c>
      <c r="E57" s="30" t="s">
        <v>225</v>
      </c>
      <c r="F57" s="29">
        <v>625076401</v>
      </c>
    </row>
    <row r="58" spans="1:6" ht="15.75" thickBot="1" x14ac:dyDescent="0.3">
      <c r="A58" s="33" t="s">
        <v>430</v>
      </c>
      <c r="B58" s="27" t="s">
        <v>55</v>
      </c>
      <c r="C58" s="27">
        <v>420250</v>
      </c>
      <c r="D58" s="27" t="s">
        <v>226</v>
      </c>
      <c r="E58" s="28" t="s">
        <v>227</v>
      </c>
      <c r="F58" s="27">
        <v>229218856</v>
      </c>
    </row>
    <row r="59" spans="1:6" ht="15.75" thickBot="1" x14ac:dyDescent="0.3">
      <c r="A59" s="33" t="s">
        <v>431</v>
      </c>
      <c r="B59" s="29" t="s">
        <v>45</v>
      </c>
      <c r="C59" s="29">
        <v>10988983</v>
      </c>
      <c r="D59" s="29" t="s">
        <v>228</v>
      </c>
      <c r="E59" s="30" t="s">
        <v>229</v>
      </c>
      <c r="F59" s="29">
        <v>613873882</v>
      </c>
    </row>
    <row r="60" spans="1:6" ht="15.75" thickBot="1" x14ac:dyDescent="0.3">
      <c r="A60" s="33" t="s">
        <v>432</v>
      </c>
      <c r="B60" s="27" t="s">
        <v>230</v>
      </c>
      <c r="C60" s="27">
        <v>10692370</v>
      </c>
      <c r="D60" s="31" t="s">
        <v>120</v>
      </c>
      <c r="E60" s="238"/>
      <c r="F60" s="238"/>
    </row>
    <row r="61" spans="1:6" ht="15.75" thickBot="1" x14ac:dyDescent="0.3">
      <c r="A61" s="33" t="s">
        <v>433</v>
      </c>
      <c r="B61" s="29" t="s">
        <v>82</v>
      </c>
      <c r="C61" s="29">
        <v>11233056</v>
      </c>
      <c r="D61" s="29" t="s">
        <v>231</v>
      </c>
      <c r="E61" s="30" t="s">
        <v>232</v>
      </c>
      <c r="F61" s="29" t="s">
        <v>233</v>
      </c>
    </row>
    <row r="62" spans="1:6" ht="15.75" thickBot="1" x14ac:dyDescent="0.3">
      <c r="A62" s="33" t="s">
        <v>434</v>
      </c>
      <c r="B62" s="27" t="s">
        <v>234</v>
      </c>
      <c r="C62" s="27">
        <v>4620080</v>
      </c>
      <c r="D62" s="31" t="s">
        <v>120</v>
      </c>
      <c r="E62" s="238"/>
      <c r="F62" s="238"/>
    </row>
    <row r="63" spans="1:6" ht="15.75" thickBot="1" x14ac:dyDescent="0.3">
      <c r="A63" s="33" t="s">
        <v>435</v>
      </c>
      <c r="B63" s="29" t="s">
        <v>8</v>
      </c>
      <c r="C63" s="29">
        <v>10087800</v>
      </c>
      <c r="D63" s="29" t="s">
        <v>235</v>
      </c>
      <c r="E63" s="30" t="s">
        <v>236</v>
      </c>
      <c r="F63" s="29">
        <v>229230728</v>
      </c>
    </row>
    <row r="64" spans="1:6" ht="15.75" thickBot="1" x14ac:dyDescent="0.3">
      <c r="A64" s="33" t="s">
        <v>436</v>
      </c>
      <c r="B64" s="27" t="s">
        <v>43</v>
      </c>
      <c r="C64" s="27">
        <v>10857718</v>
      </c>
      <c r="D64" s="27" t="s">
        <v>237</v>
      </c>
      <c r="E64" s="28" t="s">
        <v>238</v>
      </c>
      <c r="F64" s="27">
        <v>623365064</v>
      </c>
    </row>
    <row r="65" spans="1:6" ht="15.75" thickBot="1" x14ac:dyDescent="0.3">
      <c r="A65" s="33" t="s">
        <v>437</v>
      </c>
      <c r="B65" s="29" t="s">
        <v>239</v>
      </c>
      <c r="C65" s="29">
        <v>10575942</v>
      </c>
      <c r="D65" s="32" t="s">
        <v>120</v>
      </c>
      <c r="E65" s="237"/>
      <c r="F65" s="237"/>
    </row>
    <row r="66" spans="1:6" ht="15.75" thickBot="1" x14ac:dyDescent="0.3">
      <c r="A66" s="33" t="s">
        <v>438</v>
      </c>
      <c r="B66" s="27" t="s">
        <v>83</v>
      </c>
      <c r="C66" s="27">
        <v>11233064</v>
      </c>
      <c r="D66" s="27" t="s">
        <v>240</v>
      </c>
      <c r="E66" s="28" t="s">
        <v>241</v>
      </c>
      <c r="F66" s="27">
        <v>229239516</v>
      </c>
    </row>
    <row r="67" spans="1:6" ht="15.75" thickBot="1" x14ac:dyDescent="0.3">
      <c r="A67" s="33" t="s">
        <v>439</v>
      </c>
      <c r="B67" s="29" t="s">
        <v>25</v>
      </c>
      <c r="C67" s="29">
        <v>10236522</v>
      </c>
      <c r="D67" s="29" t="s">
        <v>242</v>
      </c>
      <c r="E67" s="30" t="s">
        <v>221</v>
      </c>
      <c r="F67" s="29">
        <v>229242068</v>
      </c>
    </row>
    <row r="68" spans="1:6" ht="15.75" thickBot="1" x14ac:dyDescent="0.3">
      <c r="A68" s="33" t="s">
        <v>440</v>
      </c>
      <c r="B68" s="27" t="s">
        <v>81</v>
      </c>
      <c r="C68" s="27">
        <v>10236378</v>
      </c>
      <c r="D68" s="27" t="s">
        <v>243</v>
      </c>
      <c r="E68" s="28" t="s">
        <v>244</v>
      </c>
      <c r="F68" s="27">
        <v>229233840</v>
      </c>
    </row>
    <row r="69" spans="1:6" ht="15.75" thickBot="1" x14ac:dyDescent="0.3">
      <c r="A69" s="33" t="s">
        <v>441</v>
      </c>
      <c r="B69" s="29" t="s">
        <v>86</v>
      </c>
      <c r="C69" s="29">
        <v>11160512</v>
      </c>
      <c r="D69" s="29" t="s">
        <v>245</v>
      </c>
      <c r="E69" s="30" t="s">
        <v>246</v>
      </c>
      <c r="F69" s="29">
        <v>627357926</v>
      </c>
    </row>
    <row r="70" spans="1:6" ht="15.75" thickBot="1" x14ac:dyDescent="0.3">
      <c r="A70" s="33" t="s">
        <v>442</v>
      </c>
      <c r="B70" s="27" t="s">
        <v>29</v>
      </c>
      <c r="C70" s="27">
        <v>1821530</v>
      </c>
      <c r="D70" s="27" t="s">
        <v>247</v>
      </c>
      <c r="E70" s="28" t="s">
        <v>248</v>
      </c>
      <c r="F70" s="27">
        <v>611649427</v>
      </c>
    </row>
    <row r="71" spans="1:6" ht="15.75" thickBot="1" x14ac:dyDescent="0.3">
      <c r="A71" s="33" t="s">
        <v>443</v>
      </c>
      <c r="B71" s="29" t="s">
        <v>53</v>
      </c>
      <c r="C71" s="29">
        <v>11153183</v>
      </c>
      <c r="D71" s="29" t="s">
        <v>249</v>
      </c>
      <c r="E71" s="30" t="s">
        <v>250</v>
      </c>
      <c r="F71" s="29" t="s">
        <v>251</v>
      </c>
    </row>
    <row r="72" spans="1:6" ht="15.75" thickBot="1" x14ac:dyDescent="0.3">
      <c r="A72" s="33" t="s">
        <v>444</v>
      </c>
      <c r="B72" s="27" t="s">
        <v>84</v>
      </c>
      <c r="C72" s="27">
        <v>7410832</v>
      </c>
      <c r="D72" s="27" t="s">
        <v>252</v>
      </c>
      <c r="E72" s="28" t="s">
        <v>253</v>
      </c>
      <c r="F72" s="27">
        <v>299463386</v>
      </c>
    </row>
    <row r="73" spans="1:6" ht="15.75" thickBot="1" x14ac:dyDescent="0.3">
      <c r="A73" s="33" t="s">
        <v>445</v>
      </c>
      <c r="B73" s="29" t="s">
        <v>5</v>
      </c>
      <c r="C73" s="29">
        <v>190253</v>
      </c>
      <c r="D73" s="29" t="s">
        <v>254</v>
      </c>
      <c r="E73" s="30" t="s">
        <v>255</v>
      </c>
      <c r="F73" s="29" t="s">
        <v>256</v>
      </c>
    </row>
    <row r="74" spans="1:6" ht="15.75" thickBot="1" x14ac:dyDescent="0.3">
      <c r="A74" s="33" t="s">
        <v>446</v>
      </c>
      <c r="B74" s="27" t="s">
        <v>88</v>
      </c>
      <c r="C74" s="27">
        <v>10964612</v>
      </c>
      <c r="D74" s="27" t="s">
        <v>257</v>
      </c>
      <c r="E74" s="28" t="s">
        <v>258</v>
      </c>
      <c r="F74" s="27">
        <v>31636179322</v>
      </c>
    </row>
    <row r="75" spans="1:6" ht="15.75" thickBot="1" x14ac:dyDescent="0.3">
      <c r="A75" s="33" t="s">
        <v>447</v>
      </c>
      <c r="B75" s="29" t="s">
        <v>89</v>
      </c>
      <c r="C75" s="29">
        <v>5010270</v>
      </c>
      <c r="D75" s="29" t="s">
        <v>259</v>
      </c>
      <c r="E75" s="30" t="s">
        <v>260</v>
      </c>
      <c r="F75" s="29" t="s">
        <v>261</v>
      </c>
    </row>
    <row r="76" spans="1:6" ht="15.75" thickBot="1" x14ac:dyDescent="0.3">
      <c r="A76" s="33" t="s">
        <v>448</v>
      </c>
      <c r="B76" s="27" t="s">
        <v>69</v>
      </c>
      <c r="C76" s="27">
        <v>6520058</v>
      </c>
      <c r="D76" s="27" t="s">
        <v>262</v>
      </c>
      <c r="E76" s="28" t="s">
        <v>263</v>
      </c>
      <c r="F76" s="27"/>
    </row>
    <row r="77" spans="1:6" ht="15.75" thickBot="1" x14ac:dyDescent="0.3">
      <c r="A77" s="33" t="s">
        <v>449</v>
      </c>
      <c r="B77" s="29" t="s">
        <v>264</v>
      </c>
      <c r="C77" s="29">
        <v>3200170</v>
      </c>
      <c r="D77" s="32" t="s">
        <v>120</v>
      </c>
      <c r="E77" s="237"/>
      <c r="F77" s="237"/>
    </row>
    <row r="78" spans="1:6" ht="15.75" thickBot="1" x14ac:dyDescent="0.3">
      <c r="A78" s="33" t="s">
        <v>450</v>
      </c>
      <c r="B78" s="27" t="s">
        <v>265</v>
      </c>
      <c r="C78" s="27">
        <v>9140077</v>
      </c>
      <c r="D78" s="31" t="s">
        <v>120</v>
      </c>
      <c r="E78" s="238"/>
      <c r="F78" s="238"/>
    </row>
    <row r="79" spans="1:6" ht="15.75" thickBot="1" x14ac:dyDescent="0.3">
      <c r="A79" s="33" t="s">
        <v>451</v>
      </c>
      <c r="B79" s="29" t="s">
        <v>91</v>
      </c>
      <c r="C79" s="29">
        <v>11334975</v>
      </c>
      <c r="D79" s="29" t="s">
        <v>266</v>
      </c>
      <c r="E79" s="30" t="s">
        <v>267</v>
      </c>
      <c r="F79" s="29">
        <v>229237536</v>
      </c>
    </row>
    <row r="80" spans="1:6" ht="15.75" thickBot="1" x14ac:dyDescent="0.3">
      <c r="A80" s="33" t="s">
        <v>452</v>
      </c>
      <c r="B80" s="27" t="s">
        <v>93</v>
      </c>
      <c r="C80" s="27">
        <v>10784973</v>
      </c>
      <c r="D80" s="27" t="s">
        <v>268</v>
      </c>
      <c r="E80" s="28" t="s">
        <v>269</v>
      </c>
      <c r="F80" s="27">
        <v>31229230892</v>
      </c>
    </row>
    <row r="81" spans="1:6" ht="15.75" thickBot="1" x14ac:dyDescent="0.3">
      <c r="A81" s="33" t="s">
        <v>453</v>
      </c>
      <c r="B81" s="29" t="s">
        <v>4</v>
      </c>
      <c r="C81" s="29">
        <v>5431298</v>
      </c>
      <c r="D81" s="29" t="s">
        <v>270</v>
      </c>
      <c r="E81" s="30" t="s">
        <v>271</v>
      </c>
      <c r="F81" s="29">
        <v>633838551</v>
      </c>
    </row>
    <row r="82" spans="1:6" ht="15.75" thickBot="1" x14ac:dyDescent="0.3">
      <c r="A82" s="33" t="s">
        <v>454</v>
      </c>
      <c r="B82" s="27" t="s">
        <v>95</v>
      </c>
      <c r="C82" s="27">
        <v>11161097</v>
      </c>
      <c r="D82" s="27" t="s">
        <v>272</v>
      </c>
      <c r="E82" s="28" t="s">
        <v>273</v>
      </c>
      <c r="F82" s="27">
        <v>229237919</v>
      </c>
    </row>
    <row r="83" spans="1:6" ht="15.75" thickBot="1" x14ac:dyDescent="0.3">
      <c r="A83" s="33" t="s">
        <v>455</v>
      </c>
      <c r="B83" s="29" t="s">
        <v>76</v>
      </c>
      <c r="C83" s="29">
        <v>10512091</v>
      </c>
      <c r="D83" s="29" t="s">
        <v>274</v>
      </c>
      <c r="E83" s="30" t="s">
        <v>275</v>
      </c>
      <c r="F83" s="29">
        <v>620033327</v>
      </c>
    </row>
    <row r="84" spans="1:6" ht="15.75" thickBot="1" x14ac:dyDescent="0.3">
      <c r="A84" s="33" t="s">
        <v>456</v>
      </c>
      <c r="B84" s="27" t="s">
        <v>63</v>
      </c>
      <c r="C84" s="27">
        <v>10838188</v>
      </c>
      <c r="D84" s="27" t="s">
        <v>276</v>
      </c>
      <c r="E84" s="28" t="s">
        <v>277</v>
      </c>
      <c r="F84" s="27">
        <v>613078450</v>
      </c>
    </row>
    <row r="85" spans="1:6" ht="15.75" thickBot="1" x14ac:dyDescent="0.3">
      <c r="A85" s="33" t="s">
        <v>457</v>
      </c>
      <c r="B85" s="29" t="s">
        <v>64</v>
      </c>
      <c r="C85" s="29">
        <v>10692087</v>
      </c>
      <c r="D85" s="29" t="s">
        <v>278</v>
      </c>
      <c r="E85" s="30" t="s">
        <v>279</v>
      </c>
      <c r="F85" s="29">
        <v>631763031</v>
      </c>
    </row>
    <row r="86" spans="1:6" ht="15.75" thickBot="1" x14ac:dyDescent="0.3">
      <c r="A86" s="33" t="s">
        <v>458</v>
      </c>
      <c r="B86" s="27" t="s">
        <v>98</v>
      </c>
      <c r="C86" s="27">
        <v>10747010</v>
      </c>
      <c r="D86" s="27" t="s">
        <v>280</v>
      </c>
      <c r="E86" s="28" t="s">
        <v>281</v>
      </c>
      <c r="F86" s="27">
        <v>229263339</v>
      </c>
    </row>
    <row r="87" spans="1:6" ht="15.75" thickBot="1" x14ac:dyDescent="0.3">
      <c r="A87" s="33" t="s">
        <v>459</v>
      </c>
      <c r="B87" s="29" t="s">
        <v>103</v>
      </c>
      <c r="C87" s="29">
        <v>10367195</v>
      </c>
      <c r="D87" s="29" t="s">
        <v>282</v>
      </c>
      <c r="E87" s="30" t="s">
        <v>283</v>
      </c>
      <c r="F87" s="29">
        <v>229267617</v>
      </c>
    </row>
    <row r="88" spans="1:6" ht="15.75" thickBot="1" x14ac:dyDescent="0.3">
      <c r="A88" s="33" t="s">
        <v>460</v>
      </c>
      <c r="B88" s="27" t="s">
        <v>80</v>
      </c>
      <c r="C88" s="27">
        <v>10785288</v>
      </c>
      <c r="D88" s="27" t="s">
        <v>284</v>
      </c>
      <c r="E88" s="28" t="s">
        <v>285</v>
      </c>
      <c r="F88" s="27" t="s">
        <v>286</v>
      </c>
    </row>
    <row r="89" spans="1:6" ht="15.75" thickBot="1" x14ac:dyDescent="0.3">
      <c r="A89" s="33" t="s">
        <v>461</v>
      </c>
      <c r="B89" s="29" t="s">
        <v>100</v>
      </c>
      <c r="C89" s="29">
        <v>7340744</v>
      </c>
      <c r="D89" s="29" t="s">
        <v>287</v>
      </c>
      <c r="E89" s="30" t="s">
        <v>288</v>
      </c>
      <c r="F89" s="29">
        <v>229232603</v>
      </c>
    </row>
    <row r="90" spans="1:6" ht="15.75" thickBot="1" x14ac:dyDescent="0.3">
      <c r="A90" s="33" t="s">
        <v>462</v>
      </c>
      <c r="B90" s="27" t="s">
        <v>59</v>
      </c>
      <c r="C90" s="27">
        <v>10563678</v>
      </c>
      <c r="D90" s="27" t="s">
        <v>289</v>
      </c>
      <c r="E90" s="28" t="s">
        <v>290</v>
      </c>
      <c r="F90" s="27">
        <v>630592847</v>
      </c>
    </row>
    <row r="91" spans="1:6" ht="15.75" thickBot="1" x14ac:dyDescent="0.3">
      <c r="A91" s="33" t="s">
        <v>463</v>
      </c>
      <c r="B91" s="29" t="s">
        <v>14</v>
      </c>
      <c r="C91" s="29">
        <v>4050146</v>
      </c>
      <c r="D91" s="29" t="s">
        <v>291</v>
      </c>
      <c r="E91" s="30" t="s">
        <v>292</v>
      </c>
      <c r="F91" s="29">
        <v>640488206</v>
      </c>
    </row>
    <row r="92" spans="1:6" ht="15.75" thickBot="1" x14ac:dyDescent="0.3">
      <c r="A92" s="33" t="s">
        <v>454</v>
      </c>
      <c r="B92" s="27" t="s">
        <v>94</v>
      </c>
      <c r="C92" s="27">
        <v>10692744</v>
      </c>
      <c r="D92" s="27" t="s">
        <v>293</v>
      </c>
      <c r="E92" s="28" t="s">
        <v>294</v>
      </c>
      <c r="F92" s="27" t="s">
        <v>295</v>
      </c>
    </row>
    <row r="93" spans="1:6" ht="15.75" thickBot="1" x14ac:dyDescent="0.3">
      <c r="A93" s="33" t="s">
        <v>464</v>
      </c>
      <c r="B93" s="29" t="s">
        <v>296</v>
      </c>
      <c r="C93" s="29">
        <v>10692663</v>
      </c>
      <c r="D93" s="32" t="s">
        <v>120</v>
      </c>
      <c r="E93" s="237"/>
      <c r="F93" s="237"/>
    </row>
    <row r="94" spans="1:6" ht="15.75" thickBot="1" x14ac:dyDescent="0.3">
      <c r="A94" s="33" t="s">
        <v>465</v>
      </c>
      <c r="B94" s="27" t="s">
        <v>32</v>
      </c>
      <c r="C94" s="27">
        <v>3950018</v>
      </c>
      <c r="D94" s="27" t="s">
        <v>297</v>
      </c>
      <c r="E94" s="28" t="s">
        <v>298</v>
      </c>
      <c r="F94" s="27">
        <v>718874817</v>
      </c>
    </row>
    <row r="95" spans="1:6" ht="15.75" thickBot="1" x14ac:dyDescent="0.3">
      <c r="A95" s="33" t="s">
        <v>466</v>
      </c>
      <c r="B95" s="29" t="s">
        <v>299</v>
      </c>
      <c r="C95" s="29">
        <v>11018553</v>
      </c>
      <c r="D95" s="32" t="s">
        <v>120</v>
      </c>
      <c r="E95" s="237"/>
      <c r="F95" s="237"/>
    </row>
    <row r="96" spans="1:6" ht="15.75" thickBot="1" x14ac:dyDescent="0.3">
      <c r="A96" s="33" t="s">
        <v>467</v>
      </c>
      <c r="B96" s="27" t="s">
        <v>21</v>
      </c>
      <c r="C96" s="27">
        <v>5771509</v>
      </c>
      <c r="D96" s="27" t="s">
        <v>300</v>
      </c>
      <c r="E96" s="28" t="s">
        <v>301</v>
      </c>
      <c r="F96" s="27" t="s">
        <v>302</v>
      </c>
    </row>
    <row r="97" spans="1:6" ht="15.75" thickBot="1" x14ac:dyDescent="0.3">
      <c r="A97" s="33" t="s">
        <v>468</v>
      </c>
      <c r="B97" s="29" t="s">
        <v>6</v>
      </c>
      <c r="C97" s="29">
        <v>1260271</v>
      </c>
      <c r="D97" s="29" t="s">
        <v>303</v>
      </c>
      <c r="E97" s="30" t="s">
        <v>304</v>
      </c>
      <c r="F97" s="29" t="s">
        <v>305</v>
      </c>
    </row>
    <row r="98" spans="1:6" ht="15.75" thickBot="1" x14ac:dyDescent="0.3">
      <c r="A98" s="33" t="s">
        <v>469</v>
      </c>
      <c r="B98" s="27" t="s">
        <v>306</v>
      </c>
      <c r="C98" s="27">
        <v>10561529</v>
      </c>
      <c r="D98" s="31" t="s">
        <v>120</v>
      </c>
      <c r="E98" s="238"/>
      <c r="F98" s="238"/>
    </row>
    <row r="99" spans="1:6" ht="15.75" thickBot="1" x14ac:dyDescent="0.3">
      <c r="A99" s="33" t="s">
        <v>470</v>
      </c>
      <c r="B99" s="29" t="s">
        <v>101</v>
      </c>
      <c r="C99" s="29">
        <v>6910384</v>
      </c>
      <c r="D99" s="29" t="s">
        <v>307</v>
      </c>
      <c r="E99" s="30" t="s">
        <v>308</v>
      </c>
      <c r="F99" s="29">
        <v>229240365</v>
      </c>
    </row>
    <row r="100" spans="1:6" ht="15.75" thickBot="1" x14ac:dyDescent="0.3">
      <c r="A100" s="33" t="s">
        <v>471</v>
      </c>
      <c r="B100" s="27" t="s">
        <v>26</v>
      </c>
      <c r="C100" s="27">
        <v>10956813</v>
      </c>
      <c r="D100" s="27" t="s">
        <v>309</v>
      </c>
      <c r="E100" s="28" t="s">
        <v>310</v>
      </c>
      <c r="F100" s="27">
        <v>615524888</v>
      </c>
    </row>
    <row r="101" spans="1:6" ht="15.75" thickBot="1" x14ac:dyDescent="0.3">
      <c r="A101" s="33" t="s">
        <v>472</v>
      </c>
      <c r="B101" s="29" t="s">
        <v>66</v>
      </c>
      <c r="C101" s="29">
        <v>11297327</v>
      </c>
      <c r="D101" s="29" t="s">
        <v>311</v>
      </c>
      <c r="E101" s="30" t="s">
        <v>312</v>
      </c>
      <c r="F101" s="29">
        <v>643621167</v>
      </c>
    </row>
    <row r="102" spans="1:6" ht="15.75" thickBot="1" x14ac:dyDescent="0.3">
      <c r="A102" s="33" t="s">
        <v>473</v>
      </c>
      <c r="B102" s="27" t="s">
        <v>107</v>
      </c>
      <c r="C102" s="27">
        <v>11224065</v>
      </c>
      <c r="D102" s="27" t="s">
        <v>313</v>
      </c>
      <c r="E102" s="28" t="s">
        <v>314</v>
      </c>
      <c r="F102" s="27">
        <v>653692194</v>
      </c>
    </row>
    <row r="103" spans="1:6" ht="15.75" thickBot="1" x14ac:dyDescent="0.3">
      <c r="A103" s="33" t="s">
        <v>474</v>
      </c>
      <c r="B103" s="29" t="s">
        <v>61</v>
      </c>
      <c r="C103" s="29">
        <v>10692419</v>
      </c>
      <c r="D103" s="29" t="s">
        <v>315</v>
      </c>
      <c r="E103" s="30" t="s">
        <v>316</v>
      </c>
      <c r="F103" s="29">
        <v>229231861</v>
      </c>
    </row>
    <row r="104" spans="1:6" ht="15.75" thickBot="1" x14ac:dyDescent="0.3">
      <c r="A104" s="33" t="s">
        <v>475</v>
      </c>
      <c r="B104" s="27" t="s">
        <v>104</v>
      </c>
      <c r="C104" s="27">
        <v>10266496</v>
      </c>
      <c r="D104" s="27" t="s">
        <v>317</v>
      </c>
      <c r="E104" s="28" t="s">
        <v>318</v>
      </c>
      <c r="F104" s="27" t="s">
        <v>319</v>
      </c>
    </row>
    <row r="105" spans="1:6" ht="15.75" thickBot="1" x14ac:dyDescent="0.3">
      <c r="A105" s="33" t="s">
        <v>476</v>
      </c>
      <c r="B105" s="29" t="s">
        <v>90</v>
      </c>
      <c r="C105" s="29">
        <v>10779978</v>
      </c>
      <c r="D105" s="29" t="s">
        <v>320</v>
      </c>
      <c r="E105" s="30" t="s">
        <v>321</v>
      </c>
      <c r="F105" s="29">
        <v>614993235</v>
      </c>
    </row>
    <row r="106" spans="1:6" ht="15.75" thickBot="1" x14ac:dyDescent="0.3">
      <c r="A106" s="33" t="s">
        <v>477</v>
      </c>
      <c r="B106" s="27" t="s">
        <v>99</v>
      </c>
      <c r="C106" s="27">
        <v>8928228</v>
      </c>
      <c r="D106" s="27" t="s">
        <v>322</v>
      </c>
      <c r="E106" s="28" t="s">
        <v>323</v>
      </c>
      <c r="F106" s="27">
        <v>652017144</v>
      </c>
    </row>
    <row r="107" spans="1:6" ht="15.75" thickBot="1" x14ac:dyDescent="0.3">
      <c r="A107" s="33" t="s">
        <v>478</v>
      </c>
      <c r="B107" s="29" t="s">
        <v>87</v>
      </c>
      <c r="C107" s="29">
        <v>10709494</v>
      </c>
      <c r="D107" s="29" t="s">
        <v>324</v>
      </c>
      <c r="E107" s="30" t="s">
        <v>325</v>
      </c>
      <c r="F107" s="29">
        <v>622552429</v>
      </c>
    </row>
    <row r="108" spans="1:6" ht="15.75" thickBot="1" x14ac:dyDescent="0.3">
      <c r="A108" s="33" t="s">
        <v>479</v>
      </c>
      <c r="B108" s="27" t="s">
        <v>96</v>
      </c>
      <c r="C108" s="27">
        <v>11150046</v>
      </c>
      <c r="D108" s="27" t="s">
        <v>326</v>
      </c>
      <c r="E108" s="28" t="s">
        <v>327</v>
      </c>
      <c r="F108" s="27">
        <v>229240869</v>
      </c>
    </row>
    <row r="109" spans="1:6" ht="15.75" thickBot="1" x14ac:dyDescent="0.3">
      <c r="A109" s="33" t="s">
        <v>480</v>
      </c>
      <c r="B109" s="29" t="s">
        <v>92</v>
      </c>
      <c r="C109" s="29">
        <v>10706527</v>
      </c>
      <c r="D109" s="29" t="s">
        <v>328</v>
      </c>
      <c r="E109" s="30" t="s">
        <v>329</v>
      </c>
      <c r="F109" s="29">
        <v>229239576</v>
      </c>
    </row>
    <row r="110" spans="1:6" ht="15.75" thickBot="1" x14ac:dyDescent="0.3">
      <c r="A110" s="33" t="s">
        <v>481</v>
      </c>
      <c r="B110" s="27" t="s">
        <v>12</v>
      </c>
      <c r="C110" s="27">
        <v>10747002</v>
      </c>
      <c r="D110" s="27" t="s">
        <v>330</v>
      </c>
      <c r="E110" s="28" t="s">
        <v>331</v>
      </c>
      <c r="F110" s="27">
        <v>229263339</v>
      </c>
    </row>
    <row r="111" spans="1:6" ht="15.75" thickBot="1" x14ac:dyDescent="0.3">
      <c r="A111" s="33" t="s">
        <v>482</v>
      </c>
      <c r="B111" s="29" t="s">
        <v>31</v>
      </c>
      <c r="C111" s="29">
        <v>10970304</v>
      </c>
      <c r="D111" s="29" t="s">
        <v>332</v>
      </c>
      <c r="E111" s="30" t="s">
        <v>333</v>
      </c>
      <c r="F111" s="29">
        <v>623032723</v>
      </c>
    </row>
    <row r="112" spans="1:6" ht="15.75" thickBot="1" x14ac:dyDescent="0.3">
      <c r="A112" s="33" t="s">
        <v>483</v>
      </c>
      <c r="B112" s="27" t="s">
        <v>85</v>
      </c>
      <c r="C112" s="27">
        <v>7251343</v>
      </c>
      <c r="D112" s="27" t="s">
        <v>334</v>
      </c>
      <c r="E112" s="28" t="s">
        <v>335</v>
      </c>
      <c r="F112" s="27" t="s">
        <v>336</v>
      </c>
    </row>
    <row r="113" spans="1:6" ht="15.75" thickBot="1" x14ac:dyDescent="0.3">
      <c r="A113" s="33" t="s">
        <v>484</v>
      </c>
      <c r="B113" s="29" t="s">
        <v>47</v>
      </c>
      <c r="C113" s="29">
        <v>1120405</v>
      </c>
      <c r="D113" s="29" t="s">
        <v>337</v>
      </c>
      <c r="E113" s="30" t="s">
        <v>338</v>
      </c>
      <c r="F113" s="29">
        <v>615553149</v>
      </c>
    </row>
    <row r="114" spans="1:6" ht="15.75" thickBot="1" x14ac:dyDescent="0.3">
      <c r="A114" s="33" t="s">
        <v>485</v>
      </c>
      <c r="B114" s="27" t="s">
        <v>33</v>
      </c>
      <c r="C114" s="27">
        <v>10461127</v>
      </c>
      <c r="D114" s="27" t="s">
        <v>339</v>
      </c>
      <c r="E114" s="28" t="s">
        <v>340</v>
      </c>
      <c r="F114" s="27">
        <v>621270417</v>
      </c>
    </row>
    <row r="115" spans="1:6" ht="15.75" thickBot="1" x14ac:dyDescent="0.3">
      <c r="A115" s="33" t="s">
        <v>486</v>
      </c>
      <c r="B115" s="29" t="s">
        <v>50</v>
      </c>
      <c r="C115" s="29">
        <v>11142598</v>
      </c>
      <c r="D115" s="29" t="s">
        <v>341</v>
      </c>
      <c r="E115" s="30" t="s">
        <v>342</v>
      </c>
      <c r="F115" s="29">
        <v>613997903</v>
      </c>
    </row>
    <row r="116" spans="1:6" ht="15.75" thickBot="1" x14ac:dyDescent="0.3">
      <c r="A116" s="33" t="s">
        <v>487</v>
      </c>
      <c r="B116" s="27" t="s">
        <v>27</v>
      </c>
      <c r="C116" s="27">
        <v>5530092</v>
      </c>
      <c r="D116" s="27" t="s">
        <v>343</v>
      </c>
      <c r="E116" s="28" t="s">
        <v>344</v>
      </c>
      <c r="F116" s="27">
        <v>229230481</v>
      </c>
    </row>
    <row r="117" spans="1:6" ht="15.75" thickBot="1" x14ac:dyDescent="0.3">
      <c r="A117" s="33" t="s">
        <v>488</v>
      </c>
      <c r="B117" s="29" t="s">
        <v>105</v>
      </c>
      <c r="C117" s="29">
        <v>6711219</v>
      </c>
      <c r="D117" s="29" t="s">
        <v>345</v>
      </c>
      <c r="E117" s="30" t="s">
        <v>346</v>
      </c>
      <c r="F117" s="29">
        <v>229504893</v>
      </c>
    </row>
    <row r="118" spans="1:6" ht="15.75" thickBot="1" x14ac:dyDescent="0.3">
      <c r="A118" s="33" t="s">
        <v>489</v>
      </c>
      <c r="B118" s="27" t="s">
        <v>108</v>
      </c>
      <c r="C118" s="27">
        <v>11220207</v>
      </c>
      <c r="D118" s="27" t="s">
        <v>347</v>
      </c>
      <c r="E118" s="28" t="s">
        <v>348</v>
      </c>
      <c r="F118" s="27">
        <v>636116348</v>
      </c>
    </row>
    <row r="119" spans="1:6" ht="15.75" thickBot="1" x14ac:dyDescent="0.3">
      <c r="A119" s="33" t="s">
        <v>490</v>
      </c>
      <c r="B119" s="29" t="s">
        <v>97</v>
      </c>
      <c r="C119" s="29">
        <v>10644270</v>
      </c>
      <c r="D119" s="29" t="s">
        <v>349</v>
      </c>
      <c r="E119" s="30" t="s">
        <v>350</v>
      </c>
      <c r="F119" s="29">
        <v>643708546</v>
      </c>
    </row>
    <row r="120" spans="1:6" ht="15.75" thickBot="1" x14ac:dyDescent="0.3">
      <c r="A120" s="33" t="s">
        <v>491</v>
      </c>
      <c r="B120" s="27" t="s">
        <v>17</v>
      </c>
      <c r="C120" s="27">
        <v>10692215</v>
      </c>
      <c r="D120" s="27" t="s">
        <v>351</v>
      </c>
      <c r="E120" s="28" t="s">
        <v>352</v>
      </c>
      <c r="F120" s="27">
        <v>624994392</v>
      </c>
    </row>
    <row r="121" spans="1:6" ht="15.75" thickBot="1" x14ac:dyDescent="0.3">
      <c r="A121" s="33" t="s">
        <v>492</v>
      </c>
      <c r="B121" s="29" t="s">
        <v>71</v>
      </c>
      <c r="C121" s="29">
        <v>10488713</v>
      </c>
      <c r="D121" s="29" t="s">
        <v>353</v>
      </c>
      <c r="E121" s="30" t="s">
        <v>354</v>
      </c>
      <c r="F121" s="29" t="s">
        <v>355</v>
      </c>
    </row>
    <row r="122" spans="1:6" ht="15.75" thickBot="1" x14ac:dyDescent="0.3">
      <c r="A122" s="33" t="s">
        <v>493</v>
      </c>
      <c r="B122" s="27" t="s">
        <v>356</v>
      </c>
      <c r="C122" s="27">
        <v>10541008</v>
      </c>
      <c r="D122" s="31" t="s">
        <v>120</v>
      </c>
      <c r="E122" s="238"/>
      <c r="F122" s="238"/>
    </row>
    <row r="123" spans="1:6" ht="15.75" thickBot="1" x14ac:dyDescent="0.3">
      <c r="A123" s="33" t="s">
        <v>494</v>
      </c>
      <c r="B123" s="29" t="s">
        <v>109</v>
      </c>
      <c r="C123" s="29">
        <v>10692655</v>
      </c>
      <c r="D123" s="29" t="s">
        <v>357</v>
      </c>
      <c r="E123" s="30" t="s">
        <v>358</v>
      </c>
      <c r="F123" s="29" t="s">
        <v>359</v>
      </c>
    </row>
    <row r="124" spans="1:6" ht="15.75" thickBot="1" x14ac:dyDescent="0.3">
      <c r="A124" s="33" t="s">
        <v>495</v>
      </c>
      <c r="B124" s="27" t="s">
        <v>360</v>
      </c>
      <c r="C124" s="27">
        <v>6710938</v>
      </c>
      <c r="D124" s="27" t="s">
        <v>361</v>
      </c>
      <c r="E124" s="28" t="s">
        <v>346</v>
      </c>
      <c r="F124" s="27" t="s">
        <v>362</v>
      </c>
    </row>
    <row r="125" spans="1:6" ht="15.75" thickBot="1" x14ac:dyDescent="0.3">
      <c r="A125" s="33" t="s">
        <v>496</v>
      </c>
      <c r="B125" s="29" t="s">
        <v>10</v>
      </c>
      <c r="C125" s="29">
        <v>10843557</v>
      </c>
      <c r="D125" s="29" t="s">
        <v>363</v>
      </c>
      <c r="E125" s="30" t="s">
        <v>364</v>
      </c>
      <c r="F125" s="29">
        <v>31611884765</v>
      </c>
    </row>
    <row r="126" spans="1:6" ht="15.75" thickBot="1" x14ac:dyDescent="0.3">
      <c r="A126" s="33" t="s">
        <v>497</v>
      </c>
      <c r="B126" s="27" t="s">
        <v>78</v>
      </c>
      <c r="C126" s="27">
        <v>5780419</v>
      </c>
      <c r="D126" s="27" t="s">
        <v>365</v>
      </c>
      <c r="E126" s="28" t="s">
        <v>366</v>
      </c>
      <c r="F126" s="27" t="s">
        <v>367</v>
      </c>
    </row>
    <row r="127" spans="1:6" ht="15.75" thickBot="1" x14ac:dyDescent="0.3">
      <c r="A127" s="33" t="s">
        <v>498</v>
      </c>
      <c r="B127" s="29" t="s">
        <v>74</v>
      </c>
      <c r="C127" s="29">
        <v>10673669</v>
      </c>
      <c r="D127" s="29" t="s">
        <v>368</v>
      </c>
      <c r="E127" s="30" t="s">
        <v>369</v>
      </c>
      <c r="F127" s="29">
        <v>611997263</v>
      </c>
    </row>
    <row r="128" spans="1:6" x14ac:dyDescent="0.25">
      <c r="A128" s="33" t="s">
        <v>499</v>
      </c>
      <c r="B128" s="27" t="s">
        <v>102</v>
      </c>
      <c r="C128" s="27">
        <v>11153191</v>
      </c>
      <c r="D128" s="27" t="s">
        <v>370</v>
      </c>
      <c r="E128" s="28" t="s">
        <v>371</v>
      </c>
      <c r="F128" s="27" t="s">
        <v>372</v>
      </c>
    </row>
  </sheetData>
  <mergeCells count="21">
    <mergeCell ref="E31:F31"/>
    <mergeCell ref="E34:F34"/>
    <mergeCell ref="E93:F93"/>
    <mergeCell ref="E39:F39"/>
    <mergeCell ref="E40:F40"/>
    <mergeCell ref="E41:F41"/>
    <mergeCell ref="E49:F49"/>
    <mergeCell ref="E5:F5"/>
    <mergeCell ref="E7:F7"/>
    <mergeCell ref="E9:F9"/>
    <mergeCell ref="E12:F12"/>
    <mergeCell ref="E14:F14"/>
    <mergeCell ref="E95:F95"/>
    <mergeCell ref="E98:F98"/>
    <mergeCell ref="E122:F122"/>
    <mergeCell ref="E52:F52"/>
    <mergeCell ref="E60:F60"/>
    <mergeCell ref="E62:F62"/>
    <mergeCell ref="E65:F65"/>
    <mergeCell ref="E77:F77"/>
    <mergeCell ref="E78:F78"/>
  </mergeCells>
  <hyperlinks>
    <hyperlink ref="E1" r:id="rId1" display="mailto:corienenad@gmail.com"/>
    <hyperlink ref="E2" r:id="rId2" display="mailto:amaranth160@hotmail.com"/>
    <hyperlink ref="E3" r:id="rId3" display="mailto:afkewinter@hotmail.com"/>
    <hyperlink ref="E4" r:id="rId4" display="mailto:a.stalder@planet.nl"/>
    <hyperlink ref="E6" r:id="rId5" display="mailto:anah@pjjgulik.demon.nl"/>
    <hyperlink ref="E8" r:id="rId6" display="mailto:ankjoris@gmail.com"/>
    <hyperlink ref="E10" r:id="rId7" display="mailto:annemariedijk@kpnmail.nl"/>
    <hyperlink ref="E11" r:id="rId8" display="mailto:a.deruyg@quicknet.nl"/>
    <hyperlink ref="E13" r:id="rId9" display="mailto:a.scheuer@telfort.nl"/>
    <hyperlink ref="E15" r:id="rId10" display="mailto:benzuidema@outlook.com"/>
    <hyperlink ref="E16" r:id="rId11" display="mailto:bepan@ziggo.nl"/>
    <hyperlink ref="E17" r:id="rId12" display="mailto:krab@xs4all.nl"/>
    <hyperlink ref="E18" r:id="rId13" display="mailto:e.j.h.van.tongeren@kpnmail.nl"/>
    <hyperlink ref="E19" r:id="rId14" display="mailto:clvdpeppel@gmail.com"/>
    <hyperlink ref="E20" r:id="rId15" display="mailto:gj.hendriks@quicknet.nl"/>
    <hyperlink ref="E21" r:id="rId16" display="mailto:cvdgulik@ziggo.nl"/>
    <hyperlink ref="E22" r:id="rId17" display="mailto:jacoba_8@hotmail.com"/>
    <hyperlink ref="E23" r:id="rId18" display="mailto:p.dijkstra@quicknet.nl"/>
    <hyperlink ref="E24" r:id="rId19" display="mailto:cvanbuuren@ziggo.nl"/>
    <hyperlink ref="E25" r:id="rId20" display="mailto:corienreus@gmail.com"/>
    <hyperlink ref="E26" r:id="rId21" display="mailto:d.de.paauw@quicknet.nl"/>
    <hyperlink ref="E27" r:id="rId22" display="mailto:d.bijlsma@freeler.nl"/>
    <hyperlink ref="E28" r:id="rId23" display="mailto:m.h.been@quicknet.nl"/>
    <hyperlink ref="E29" r:id="rId24" display="mailto:ereitsma@ymail.com"/>
    <hyperlink ref="E30" r:id="rId25" display="mailto:erwinwitteveen@hotmail.com"/>
    <hyperlink ref="E32" r:id="rId26" display="mailto:f.vendrik@live.nl"/>
    <hyperlink ref="E33" r:id="rId27" display="mailto:fghkramer@ziggo.nl"/>
    <hyperlink ref="E35" r:id="rId28" display="mailto:jwf.prins@quicknet.nl"/>
    <hyperlink ref="E36" r:id="rId29" display="mailto:g.verboekent@gmail.com"/>
    <hyperlink ref="E37" r:id="rId30" display="mailto:gtm.knol@quicknet.nl"/>
    <hyperlink ref="E38" r:id="rId31" display="mailto:cnbot@wxs.nl"/>
    <hyperlink ref="E42" r:id="rId32" display="mailto:wpj.vanstaveren@quicknet.nl"/>
    <hyperlink ref="E43" r:id="rId33" display="mailto:guus_janssen@me.com"/>
    <hyperlink ref="E44" r:id="rId34" display="mailto:han@famfasten.nl"/>
    <hyperlink ref="E45" r:id="rId35" display="mailto:jagmbergman@hotmail.com"/>
    <hyperlink ref="E46" r:id="rId36" display="mailto:hans.couveld@ziggo.nl"/>
    <hyperlink ref="E47" r:id="rId37" display="mailto:hans@cs.vu.nl"/>
    <hyperlink ref="E48" r:id="rId38" display="mailto:hjj.sloothaak@hotmail.com"/>
    <hyperlink ref="E50" r:id="rId39" display="mailto:helenecromjongh@home.nl"/>
    <hyperlink ref="E51" r:id="rId40" display="mailto:jos.kwaad@quicknet.nl"/>
    <hyperlink ref="E53" r:id="rId41" display="mailto:hemarie.dejong@quicknet.nl"/>
    <hyperlink ref="E54" r:id="rId42" display="mailto:henkvandereng@casema.nl"/>
    <hyperlink ref="E55" r:id="rId43" display="mailto:janzunnebeld71@gmail.com"/>
    <hyperlink ref="E56" r:id="rId44" display="mailto:jarisch@quicknet.nl"/>
    <hyperlink ref="E57" r:id="rId45" display="mailto:jvdonge48@gmail.com"/>
    <hyperlink ref="E58" r:id="rId46" display="mailto:jc.vanbeek@quicknet.nl"/>
    <hyperlink ref="E59" r:id="rId47" display="mailto:jhj.bosman@quicknet.nl"/>
    <hyperlink ref="E61" r:id="rId48" display="mailto:j.j.nierop@kpnmail.nl"/>
    <hyperlink ref="E63" r:id="rId49" display="mailto:kwadijkj@quicknet.nl"/>
    <hyperlink ref="E64" r:id="rId50" display="mailto:jd.nelemans@gmail.com"/>
    <hyperlink ref="E66" r:id="rId51" display="mailto:jantimmer.jt@gmail.com"/>
    <hyperlink ref="E67" r:id="rId52" display="mailto:janzunnebeld71@gmail.com"/>
    <hyperlink ref="E68" r:id="rId53" display="mailto:j.drost@quicknet.nl"/>
    <hyperlink ref="E69" r:id="rId54" display="mailto:jeanette.berkhof@gmail.com"/>
    <hyperlink ref="E70" r:id="rId55" display="mailto:jaw_hoogewerf@ziggo.nl"/>
    <hyperlink ref="E71" r:id="rId56" display="mailto:lindevrouw@gmail.com"/>
    <hyperlink ref="E72" r:id="rId57" display="mailto:jolandaschirris@gmail.com"/>
    <hyperlink ref="E73" r:id="rId58" display="mailto:kaatjekaateke@hotmail.com"/>
    <hyperlink ref="E74" r:id="rId59" display="mailto:k-tjeruiter3@quicknet.nl"/>
    <hyperlink ref="E75" r:id="rId60" display="mailto:ca.delange@quicknet.nl"/>
    <hyperlink ref="E76" r:id="rId61" display="mailto:k.e.piel@hotmail.nl"/>
    <hyperlink ref="E79" r:id="rId62" display="mailto:lenny.bijl@quicknet.nl"/>
    <hyperlink ref="E80" r:id="rId63" display="mailto:pold@kpnmail.nl"/>
    <hyperlink ref="E81" r:id="rId64" display="mailto:lp.bijlsma@freeler.nl"/>
    <hyperlink ref="E82" r:id="rId65" display="mailto:lidascholten@gmail.com"/>
    <hyperlink ref="E83" r:id="rId66" display="mailto:l.heukels@hccnet.nl"/>
    <hyperlink ref="E84" r:id="rId67" display="mailto:lsjard@gmail.com"/>
    <hyperlink ref="E85" r:id="rId68" display="mailto:maasboekhout@hotmail.com"/>
    <hyperlink ref="E86" r:id="rId69" display="mailto:mvgorp@planet.nl"/>
    <hyperlink ref="E87" r:id="rId70" display="mailto:poelgeeststichting@quicknet.nl"/>
    <hyperlink ref="E88" r:id="rId71" display="mailto:marion.vlaar@quicknet.nl"/>
    <hyperlink ref="E89" r:id="rId72" display="mailto:m.scheepmaker@xs4all.nl"/>
    <hyperlink ref="E90" r:id="rId73" display="mailto:martindamen@outlook.com"/>
    <hyperlink ref="E91" r:id="rId74" display="mailto:atie_1945@hotmail.com"/>
    <hyperlink ref="E92" r:id="rId75" display="mailto:miekevlaar65@gmail.com"/>
    <hyperlink ref="E94" r:id="rId76" display="mailto:nl.janssen@quicknet.nl"/>
    <hyperlink ref="E96" r:id="rId77" display="mailto:pmolenaar@multiweb.nl"/>
    <hyperlink ref="E97" r:id="rId78" display="mailto:pvdbrink13@hotmail.com"/>
    <hyperlink ref="E99" r:id="rId79" display="mailto:phh.reynders@quicknet.nl"/>
    <hyperlink ref="E100" r:id="rId80" display="mailto:peter.meerhoff@hotmail.nl"/>
    <hyperlink ref="E101" r:id="rId81" display="mailto:p.vanderraad@quicknet.nl"/>
    <hyperlink ref="E102" r:id="rId82" display="mailto:beckers-tamminga@kpnmail.nl"/>
    <hyperlink ref="E103" r:id="rId83" display="mailto:tooslakeman@hotmail.com"/>
    <hyperlink ref="E104" r:id="rId84" display="mailto:reinydejong@quicknet.nl"/>
    <hyperlink ref="E105" r:id="rId85" display="mailto:remcovanhaarlem@gmail.com"/>
    <hyperlink ref="E106" r:id="rId86" display="mailto:rm.visser@quicknet.nl"/>
    <hyperlink ref="E107" r:id="rId87" display="mailto:mt.appelman@gmail.com"/>
    <hyperlink ref="E108" r:id="rId88" display="mailto:j.c.w.schrage@kpnmail.nl"/>
    <hyperlink ref="E109" r:id="rId89" display="mailto:mjspil@ziggo.nl"/>
    <hyperlink ref="E110" r:id="rId90" display="mailto:rschure@wxs.nl"/>
    <hyperlink ref="E111" r:id="rId91" display="mailto:r.kruiswijk@quicknet.nl"/>
    <hyperlink ref="E112" r:id="rId92" display="mailto:sjaakvansambeek@outlook.com"/>
    <hyperlink ref="E113" r:id="rId93" display="mailto:theabouma@ziggo.nl"/>
    <hyperlink ref="E114" r:id="rId94" display="mailto:theo.remmerswaal1156@outlook.com"/>
    <hyperlink ref="E115" r:id="rId95" display="mailto:thijsknol@xs4all.nl"/>
    <hyperlink ref="E116" r:id="rId96" display="mailto:peter.timmie@hotmail.com"/>
    <hyperlink ref="E117" r:id="rId97" display="mailto:w.a.prins@online.nl"/>
    <hyperlink ref="E118" r:id="rId98" display="mailto:tienhoorn@hotmail.com"/>
    <hyperlink ref="E119" r:id="rId99" display="mailto:tineke.bozua@live.nl"/>
    <hyperlink ref="E120" r:id="rId100" display="mailto:j.t.brands@kpnmail.nl"/>
    <hyperlink ref="E121" r:id="rId101" display="mailto:lakemantruus@ziggo.nl"/>
    <hyperlink ref="E123" r:id="rId102" display="mailto:hansvdpoll@quicknet.nl"/>
    <hyperlink ref="E124" r:id="rId103" display="mailto:w.a.prins@online.nl"/>
    <hyperlink ref="E125" r:id="rId104" display="mailto:willy.wolfs@planet.nl"/>
    <hyperlink ref="E126" r:id="rId105" display="mailto:willemien@quicknet.nl"/>
    <hyperlink ref="E127" r:id="rId106" display="mailto:w.helmstrijd@quicknet.nl"/>
    <hyperlink ref="E128" r:id="rId107" display="mailto:deromeijnen@ziggo.nl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7"/>
  <sheetViews>
    <sheetView workbookViewId="0">
      <selection sqref="A1:XFD1048576"/>
    </sheetView>
  </sheetViews>
  <sheetFormatPr defaultRowHeight="15" customHeight="1" x14ac:dyDescent="0.25"/>
  <cols>
    <col min="1" max="1" width="6.7109375" style="138" customWidth="1"/>
    <col min="2" max="2" width="12.7109375" style="153" customWidth="1"/>
    <col min="3" max="14" width="9.7109375" style="151" customWidth="1"/>
    <col min="15" max="15" width="7.7109375" style="151" customWidth="1"/>
    <col min="16" max="16" width="12.7109375" style="152" customWidth="1"/>
    <col min="17" max="17" width="9.140625" style="115"/>
    <col min="18" max="16384" width="9.140625" style="143"/>
  </cols>
  <sheetData>
    <row r="1" spans="1:47" ht="25.5" customHeight="1" thickBot="1" x14ac:dyDescent="0.3">
      <c r="A1" s="239" t="s">
        <v>517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2"/>
      <c r="Q1" s="200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</row>
    <row r="2" spans="1:47" ht="15" customHeight="1" thickBot="1" x14ac:dyDescent="0.3">
      <c r="A2" s="108"/>
      <c r="B2" s="177"/>
      <c r="C2" s="178">
        <v>44046</v>
      </c>
      <c r="D2" s="178">
        <v>44053</v>
      </c>
      <c r="E2" s="178">
        <v>44060</v>
      </c>
      <c r="F2" s="178">
        <v>44067</v>
      </c>
      <c r="G2" s="178">
        <v>44074</v>
      </c>
      <c r="H2" s="178">
        <v>44081</v>
      </c>
      <c r="I2" s="178">
        <v>44088</v>
      </c>
      <c r="J2" s="178">
        <v>44095</v>
      </c>
      <c r="K2" s="178">
        <v>44102</v>
      </c>
      <c r="L2" s="178">
        <v>44109</v>
      </c>
      <c r="M2" s="178">
        <v>44116</v>
      </c>
      <c r="N2" s="112" t="s">
        <v>513</v>
      </c>
      <c r="O2" s="113" t="s">
        <v>515</v>
      </c>
      <c r="P2" s="114" t="s">
        <v>514</v>
      </c>
      <c r="Q2" s="202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</row>
    <row r="3" spans="1:47" ht="15" customHeight="1" x14ac:dyDescent="0.25">
      <c r="A3" s="117">
        <v>1</v>
      </c>
      <c r="B3" s="155" t="s">
        <v>21</v>
      </c>
      <c r="C3" s="156">
        <v>0.65139999999999998</v>
      </c>
      <c r="D3" s="156">
        <v>0.5887</v>
      </c>
      <c r="E3" s="156">
        <v>0.58240000000000003</v>
      </c>
      <c r="F3" s="157"/>
      <c r="G3" s="157"/>
      <c r="H3" s="156">
        <v>0.58099999999999996</v>
      </c>
      <c r="I3" s="156">
        <v>0.61050000000000004</v>
      </c>
      <c r="J3" s="156">
        <v>0.53810000000000002</v>
      </c>
      <c r="K3" s="156">
        <v>0.621</v>
      </c>
      <c r="L3" s="156">
        <v>0.65590000000000004</v>
      </c>
      <c r="M3" s="156">
        <v>0.57779999999999998</v>
      </c>
      <c r="N3" s="158">
        <f>SUM(C3:M3)</f>
        <v>5.4067999999999996</v>
      </c>
      <c r="O3" s="159">
        <f>SUM('reken 2'!P79:Z79)</f>
        <v>9</v>
      </c>
      <c r="P3" s="161">
        <f>N3/O3</f>
        <v>0.60075555555555549</v>
      </c>
      <c r="Q3" s="202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</row>
    <row r="4" spans="1:47" ht="15" customHeight="1" x14ac:dyDescent="0.25">
      <c r="A4" s="123">
        <f>A3+1</f>
        <v>2</v>
      </c>
      <c r="B4" s="99" t="s">
        <v>20</v>
      </c>
      <c r="C4" s="144">
        <v>0.65139999999999998</v>
      </c>
      <c r="D4" s="144">
        <v>0.5887</v>
      </c>
      <c r="E4" s="144">
        <v>0.58240000000000003</v>
      </c>
      <c r="F4" s="144">
        <v>0.53080000000000005</v>
      </c>
      <c r="G4" s="145"/>
      <c r="H4" s="144">
        <v>0.58099999999999996</v>
      </c>
      <c r="I4" s="144">
        <v>0.61050000000000004</v>
      </c>
      <c r="J4" s="144">
        <v>0.53810000000000002</v>
      </c>
      <c r="K4" s="144">
        <v>0.621</v>
      </c>
      <c r="L4" s="144">
        <v>0.65590000000000004</v>
      </c>
      <c r="M4" s="144">
        <v>0.57779999999999998</v>
      </c>
      <c r="N4" s="146">
        <f t="shared" ref="N4:N67" si="0">SUM(C4:M4)</f>
        <v>5.9376000000000007</v>
      </c>
      <c r="O4" s="160">
        <f>SUM('reken 2'!P2:Z2)</f>
        <v>10</v>
      </c>
      <c r="P4" s="162">
        <f t="shared" ref="P4:P47" si="1">IF(O4&gt;0.5,N4/O4,0)</f>
        <v>0.59376000000000007</v>
      </c>
      <c r="Q4" s="202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</row>
    <row r="5" spans="1:47" ht="15" customHeight="1" x14ac:dyDescent="0.25">
      <c r="A5" s="123">
        <f t="shared" ref="A5:A68" si="2">A4+1</f>
        <v>3</v>
      </c>
      <c r="B5" s="99" t="s">
        <v>12</v>
      </c>
      <c r="C5" s="144">
        <v>0.54120000000000001</v>
      </c>
      <c r="D5" s="144">
        <v>0.6119</v>
      </c>
      <c r="E5" s="144">
        <v>0.64359999999999995</v>
      </c>
      <c r="F5" s="144">
        <v>0.56779999999999997</v>
      </c>
      <c r="G5" s="144">
        <v>0.5534</v>
      </c>
      <c r="H5" s="144">
        <v>0.60470000000000002</v>
      </c>
      <c r="I5" s="145"/>
      <c r="J5" s="145"/>
      <c r="K5" s="144">
        <v>0.5675</v>
      </c>
      <c r="L5" s="144">
        <v>0.5262</v>
      </c>
      <c r="M5" s="144">
        <v>0.57499999999999996</v>
      </c>
      <c r="N5" s="146">
        <f t="shared" si="0"/>
        <v>5.1913</v>
      </c>
      <c r="O5" s="160">
        <f>SUM('reken 2'!P92:Z92)</f>
        <v>9</v>
      </c>
      <c r="P5" s="162">
        <f t="shared" si="1"/>
        <v>0.57681111111111116</v>
      </c>
      <c r="Q5" s="202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</row>
    <row r="6" spans="1:47" ht="15" customHeight="1" x14ac:dyDescent="0.25">
      <c r="A6" s="123">
        <f t="shared" si="2"/>
        <v>4</v>
      </c>
      <c r="B6" s="99" t="s">
        <v>5</v>
      </c>
      <c r="C6" s="144">
        <v>0.59219999999999995</v>
      </c>
      <c r="D6" s="144">
        <v>0.58819999999999995</v>
      </c>
      <c r="E6" s="144">
        <v>0.55489999999999995</v>
      </c>
      <c r="F6" s="144">
        <v>0.6109</v>
      </c>
      <c r="G6" s="144">
        <v>0.56240000000000001</v>
      </c>
      <c r="H6" s="144">
        <v>0.4929</v>
      </c>
      <c r="I6" s="144">
        <v>0.61899999999999999</v>
      </c>
      <c r="J6" s="144">
        <v>0.56659999999999999</v>
      </c>
      <c r="K6" s="144">
        <v>0.50419999999999998</v>
      </c>
      <c r="L6" s="144">
        <v>0.5494</v>
      </c>
      <c r="M6" s="144">
        <v>0.64910000000000001</v>
      </c>
      <c r="N6" s="146">
        <f t="shared" si="0"/>
        <v>6.2898000000000005</v>
      </c>
      <c r="O6" s="160">
        <f>SUM('reken 2'!P60:Z60)</f>
        <v>11</v>
      </c>
      <c r="P6" s="162">
        <f t="shared" si="1"/>
        <v>0.57180000000000009</v>
      </c>
      <c r="Q6" s="202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</row>
    <row r="7" spans="1:47" ht="15" customHeight="1" x14ac:dyDescent="0.25">
      <c r="A7" s="123">
        <f t="shared" si="2"/>
        <v>5</v>
      </c>
      <c r="B7" s="99" t="s">
        <v>6</v>
      </c>
      <c r="C7" s="144">
        <v>0.59219999999999995</v>
      </c>
      <c r="D7" s="144">
        <v>0.58819999999999995</v>
      </c>
      <c r="E7" s="145"/>
      <c r="F7" s="145"/>
      <c r="G7" s="145"/>
      <c r="H7" s="144">
        <v>0.4929</v>
      </c>
      <c r="I7" s="144">
        <v>0.61899999999999999</v>
      </c>
      <c r="J7" s="144">
        <v>0.56659999999999999</v>
      </c>
      <c r="K7" s="144">
        <v>0.50419999999999998</v>
      </c>
      <c r="L7" s="144">
        <v>0.5494</v>
      </c>
      <c r="M7" s="144">
        <v>0.64910000000000001</v>
      </c>
      <c r="N7" s="146">
        <f t="shared" si="0"/>
        <v>4.5616000000000003</v>
      </c>
      <c r="O7" s="160">
        <f>SUM('reken 2'!P80:Z80)</f>
        <v>8</v>
      </c>
      <c r="P7" s="162">
        <f t="shared" si="1"/>
        <v>0.57020000000000004</v>
      </c>
      <c r="Q7" s="202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</row>
    <row r="8" spans="1:47" ht="15" customHeight="1" x14ac:dyDescent="0.25">
      <c r="A8" s="123">
        <f t="shared" si="2"/>
        <v>6</v>
      </c>
      <c r="B8" s="99" t="s">
        <v>88</v>
      </c>
      <c r="C8" s="144">
        <v>0.53559999999999997</v>
      </c>
      <c r="D8" s="144">
        <v>0.51</v>
      </c>
      <c r="E8" s="144">
        <v>0.65439999999999998</v>
      </c>
      <c r="F8" s="144">
        <v>0.52680000000000005</v>
      </c>
      <c r="G8" s="144">
        <v>0.59889999999999999</v>
      </c>
      <c r="H8" s="145"/>
      <c r="I8" s="144">
        <v>0.53439999999999999</v>
      </c>
      <c r="J8" s="144">
        <v>0.60419999999999996</v>
      </c>
      <c r="K8" s="144">
        <v>0.52610000000000001</v>
      </c>
      <c r="L8" s="144">
        <v>0.57250000000000001</v>
      </c>
      <c r="M8" s="144">
        <v>0.56710000000000005</v>
      </c>
      <c r="N8" s="146">
        <f t="shared" si="0"/>
        <v>5.63</v>
      </c>
      <c r="O8" s="160">
        <f>SUM('reken 2'!P61:Z61)</f>
        <v>10</v>
      </c>
      <c r="P8" s="162">
        <f t="shared" si="1"/>
        <v>0.56299999999999994</v>
      </c>
      <c r="Q8" s="202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</row>
    <row r="9" spans="1:47" ht="15" customHeight="1" x14ac:dyDescent="0.25">
      <c r="A9" s="123">
        <f t="shared" si="2"/>
        <v>7</v>
      </c>
      <c r="B9" s="99" t="s">
        <v>89</v>
      </c>
      <c r="C9" s="144">
        <v>0.53559999999999997</v>
      </c>
      <c r="D9" s="144">
        <v>0.51</v>
      </c>
      <c r="E9" s="144">
        <v>0.65439999999999998</v>
      </c>
      <c r="F9" s="144">
        <v>0.52680000000000005</v>
      </c>
      <c r="G9" s="144">
        <v>0.59889999999999999</v>
      </c>
      <c r="H9" s="145"/>
      <c r="I9" s="144">
        <v>0.53439999999999999</v>
      </c>
      <c r="J9" s="144">
        <v>0.60419999999999996</v>
      </c>
      <c r="K9" s="144">
        <v>0.52610000000000001</v>
      </c>
      <c r="L9" s="144">
        <v>0.57250000000000001</v>
      </c>
      <c r="M9" s="144">
        <v>0.56710000000000005</v>
      </c>
      <c r="N9" s="146">
        <f t="shared" si="0"/>
        <v>5.63</v>
      </c>
      <c r="O9" s="160">
        <f>SUM('reken 2'!P62:Z62)</f>
        <v>10</v>
      </c>
      <c r="P9" s="162">
        <f t="shared" si="1"/>
        <v>0.56299999999999994</v>
      </c>
      <c r="Q9" s="202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</row>
    <row r="10" spans="1:47" ht="15" customHeight="1" x14ac:dyDescent="0.25">
      <c r="A10" s="123">
        <f t="shared" si="2"/>
        <v>8</v>
      </c>
      <c r="B10" s="99" t="s">
        <v>11</v>
      </c>
      <c r="C10" s="144">
        <v>0.54120000000000001</v>
      </c>
      <c r="D10" s="144">
        <v>0.6119</v>
      </c>
      <c r="E10" s="144">
        <v>0.64359999999999995</v>
      </c>
      <c r="F10" s="144">
        <v>0.56779999999999997</v>
      </c>
      <c r="G10" s="144">
        <v>0.5534</v>
      </c>
      <c r="H10" s="144">
        <v>0.60470000000000002</v>
      </c>
      <c r="I10" s="144">
        <v>0.39290000000000003</v>
      </c>
      <c r="J10" s="144">
        <v>0.57879999999999998</v>
      </c>
      <c r="K10" s="144">
        <v>0.5675</v>
      </c>
      <c r="L10" s="144">
        <v>0.5262</v>
      </c>
      <c r="M10" s="144">
        <v>0.57499999999999996</v>
      </c>
      <c r="N10" s="146">
        <f t="shared" si="0"/>
        <v>6.1630000000000003</v>
      </c>
      <c r="O10" s="160">
        <f>SUM('reken 2'!P13:Z13)</f>
        <v>11</v>
      </c>
      <c r="P10" s="162">
        <f t="shared" si="1"/>
        <v>0.56027272727272726</v>
      </c>
      <c r="Q10" s="202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</row>
    <row r="11" spans="1:47" ht="15" customHeight="1" x14ac:dyDescent="0.25">
      <c r="A11" s="123">
        <f t="shared" si="2"/>
        <v>9</v>
      </c>
      <c r="B11" s="147" t="s">
        <v>100</v>
      </c>
      <c r="C11" s="145"/>
      <c r="D11" s="144">
        <v>0.59589999999999999</v>
      </c>
      <c r="E11" s="144">
        <v>0.54549999999999998</v>
      </c>
      <c r="F11" s="144">
        <v>0.55820000000000003</v>
      </c>
      <c r="G11" s="144">
        <v>0.4919</v>
      </c>
      <c r="H11" s="145"/>
      <c r="I11" s="144">
        <v>0.58860000000000001</v>
      </c>
      <c r="J11" s="145"/>
      <c r="K11" s="144">
        <v>0.54320000000000002</v>
      </c>
      <c r="L11" s="144">
        <v>0.55400000000000005</v>
      </c>
      <c r="M11" s="144">
        <v>0.52869999999999995</v>
      </c>
      <c r="N11" s="146">
        <f t="shared" si="0"/>
        <v>4.4059999999999997</v>
      </c>
      <c r="O11" s="160">
        <f>SUM('reken 2'!P74:Z74)</f>
        <v>8</v>
      </c>
      <c r="P11" s="162">
        <f t="shared" si="1"/>
        <v>0.55074999999999996</v>
      </c>
      <c r="Q11" s="202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</row>
    <row r="12" spans="1:47" ht="15" customHeight="1" x14ac:dyDescent="0.25">
      <c r="A12" s="123">
        <f t="shared" si="2"/>
        <v>10</v>
      </c>
      <c r="B12" s="147" t="s">
        <v>101</v>
      </c>
      <c r="C12" s="145"/>
      <c r="D12" s="144">
        <v>0.59589999999999999</v>
      </c>
      <c r="E12" s="144">
        <v>0.54549999999999998</v>
      </c>
      <c r="F12" s="144">
        <v>0.55820000000000003</v>
      </c>
      <c r="G12" s="144">
        <v>0.4919</v>
      </c>
      <c r="H12" s="145"/>
      <c r="I12" s="144">
        <v>0.58860000000000001</v>
      </c>
      <c r="J12" s="145"/>
      <c r="K12" s="144">
        <v>0.54320000000000002</v>
      </c>
      <c r="L12" s="144">
        <v>0.55400000000000005</v>
      </c>
      <c r="M12" s="144">
        <v>0.52869999999999995</v>
      </c>
      <c r="N12" s="146">
        <f t="shared" si="0"/>
        <v>4.4059999999999997</v>
      </c>
      <c r="O12" s="160">
        <f>SUM('reken 2'!P82:Z82)</f>
        <v>8</v>
      </c>
      <c r="P12" s="162">
        <f t="shared" si="1"/>
        <v>0.55074999999999996</v>
      </c>
      <c r="Q12" s="202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</row>
    <row r="13" spans="1:47" ht="15" customHeight="1" x14ac:dyDescent="0.25">
      <c r="A13" s="123">
        <f t="shared" si="2"/>
        <v>11</v>
      </c>
      <c r="B13" s="99" t="s">
        <v>23</v>
      </c>
      <c r="C13" s="145"/>
      <c r="D13" s="145"/>
      <c r="E13" s="144">
        <v>0.51670000000000005</v>
      </c>
      <c r="F13" s="145"/>
      <c r="G13" s="144">
        <v>0.4874</v>
      </c>
      <c r="H13" s="144">
        <v>0.49540000000000001</v>
      </c>
      <c r="I13" s="145"/>
      <c r="J13" s="145"/>
      <c r="K13" s="144">
        <v>0.5877</v>
      </c>
      <c r="L13" s="144">
        <v>0.57250000000000001</v>
      </c>
      <c r="M13" s="144">
        <v>0.55789999999999995</v>
      </c>
      <c r="N13" s="146">
        <f t="shared" si="0"/>
        <v>3.2176</v>
      </c>
      <c r="O13" s="160">
        <f>SUM('reken 2'!P44:Z44)</f>
        <v>6</v>
      </c>
      <c r="P13" s="162">
        <f t="shared" si="1"/>
        <v>0.53626666666666667</v>
      </c>
      <c r="Q13" s="202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</row>
    <row r="14" spans="1:47" ht="15" customHeight="1" x14ac:dyDescent="0.25">
      <c r="A14" s="123">
        <f t="shared" si="2"/>
        <v>12</v>
      </c>
      <c r="B14" s="99" t="s">
        <v>22</v>
      </c>
      <c r="C14" s="144">
        <v>0.53369999999999995</v>
      </c>
      <c r="D14" s="145"/>
      <c r="E14" s="144">
        <v>0.51670000000000005</v>
      </c>
      <c r="F14" s="144">
        <v>0.53080000000000005</v>
      </c>
      <c r="G14" s="144">
        <v>0.4874</v>
      </c>
      <c r="H14" s="144">
        <v>0.49540000000000001</v>
      </c>
      <c r="I14" s="145"/>
      <c r="J14" s="145"/>
      <c r="K14" s="144">
        <v>0.5877</v>
      </c>
      <c r="L14" s="144">
        <v>0.57250000000000001</v>
      </c>
      <c r="M14" s="144">
        <v>0.55789999999999995</v>
      </c>
      <c r="N14" s="146">
        <f t="shared" si="0"/>
        <v>4.2820999999999998</v>
      </c>
      <c r="O14" s="160">
        <f>SUM('reken 2'!P23:Z23)</f>
        <v>8</v>
      </c>
      <c r="P14" s="162">
        <f t="shared" si="1"/>
        <v>0.53526249999999997</v>
      </c>
      <c r="Q14" s="202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</row>
    <row r="15" spans="1:47" ht="15" customHeight="1" x14ac:dyDescent="0.25">
      <c r="A15" s="123">
        <f t="shared" si="2"/>
        <v>13</v>
      </c>
      <c r="B15" s="99" t="s">
        <v>2</v>
      </c>
      <c r="C15" s="144">
        <v>0.49380000000000002</v>
      </c>
      <c r="D15" s="145"/>
      <c r="E15" s="145"/>
      <c r="F15" s="145"/>
      <c r="G15" s="144">
        <v>0.53890000000000005</v>
      </c>
      <c r="H15" s="145"/>
      <c r="I15" s="145"/>
      <c r="J15" s="144">
        <v>0.57110000000000005</v>
      </c>
      <c r="K15" s="144">
        <v>0.46529999999999999</v>
      </c>
      <c r="L15" s="144">
        <v>0.56020000000000003</v>
      </c>
      <c r="M15" s="144">
        <v>0.56620000000000004</v>
      </c>
      <c r="N15" s="146">
        <f t="shared" si="0"/>
        <v>3.1955</v>
      </c>
      <c r="O15" s="160">
        <f>SUM('reken 2'!P14:Z14)</f>
        <v>6</v>
      </c>
      <c r="P15" s="162">
        <f t="shared" si="1"/>
        <v>0.5325833333333333</v>
      </c>
      <c r="Q15" s="202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</row>
    <row r="16" spans="1:47" ht="15" customHeight="1" x14ac:dyDescent="0.25">
      <c r="A16" s="123">
        <f t="shared" si="2"/>
        <v>14</v>
      </c>
      <c r="B16" s="99" t="s">
        <v>1</v>
      </c>
      <c r="C16" s="144">
        <v>0.49380000000000002</v>
      </c>
      <c r="D16" s="144">
        <v>0.52290000000000003</v>
      </c>
      <c r="E16" s="145"/>
      <c r="F16" s="145"/>
      <c r="G16" s="144">
        <v>0.53890000000000005</v>
      </c>
      <c r="H16" s="145"/>
      <c r="I16" s="145"/>
      <c r="J16" s="144">
        <v>0.57110000000000005</v>
      </c>
      <c r="K16" s="144">
        <v>0.46529999999999999</v>
      </c>
      <c r="L16" s="144">
        <v>0.56020000000000003</v>
      </c>
      <c r="M16" s="144">
        <v>0.56620000000000004</v>
      </c>
      <c r="N16" s="146">
        <f t="shared" si="0"/>
        <v>3.7183999999999999</v>
      </c>
      <c r="O16" s="160">
        <f>SUM('reken 2'!P8:Z8)</f>
        <v>7</v>
      </c>
      <c r="P16" s="162">
        <f t="shared" si="1"/>
        <v>0.53120000000000001</v>
      </c>
      <c r="Q16" s="202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</row>
    <row r="17" spans="1:47" ht="15" customHeight="1" x14ac:dyDescent="0.25">
      <c r="A17" s="123">
        <f t="shared" si="2"/>
        <v>15</v>
      </c>
      <c r="B17" s="99" t="s">
        <v>98</v>
      </c>
      <c r="C17" s="144">
        <v>0.53149999999999997</v>
      </c>
      <c r="D17" s="144">
        <v>0.51039999999999996</v>
      </c>
      <c r="E17" s="144">
        <v>0.52170000000000005</v>
      </c>
      <c r="F17" s="145"/>
      <c r="G17" s="144">
        <v>0.55130000000000001</v>
      </c>
      <c r="H17" s="144">
        <v>0.62939999999999996</v>
      </c>
      <c r="I17" s="145"/>
      <c r="J17" s="145"/>
      <c r="K17" s="144">
        <v>0.50160000000000005</v>
      </c>
      <c r="L17" s="144">
        <v>0.50770000000000004</v>
      </c>
      <c r="M17" s="144">
        <v>0.46300000000000002</v>
      </c>
      <c r="N17" s="146">
        <f t="shared" si="0"/>
        <v>4.2165999999999997</v>
      </c>
      <c r="O17" s="160">
        <f>SUM('reken 2'!P71:Z71)</f>
        <v>8</v>
      </c>
      <c r="P17" s="162">
        <f t="shared" si="1"/>
        <v>0.52707499999999996</v>
      </c>
      <c r="Q17" s="202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</row>
    <row r="18" spans="1:47" ht="15" customHeight="1" x14ac:dyDescent="0.25">
      <c r="A18" s="123">
        <f t="shared" si="2"/>
        <v>16</v>
      </c>
      <c r="B18" s="99" t="s">
        <v>99</v>
      </c>
      <c r="C18" s="144">
        <v>0.53149999999999997</v>
      </c>
      <c r="D18" s="144">
        <v>0.51039999999999996</v>
      </c>
      <c r="E18" s="144">
        <v>0.52170000000000005</v>
      </c>
      <c r="F18" s="145"/>
      <c r="G18" s="144">
        <v>0.55130000000000001</v>
      </c>
      <c r="H18" s="144">
        <v>0.62939999999999996</v>
      </c>
      <c r="I18" s="144">
        <v>0.39290000000000003</v>
      </c>
      <c r="J18" s="144">
        <v>0.57879999999999998</v>
      </c>
      <c r="K18" s="144">
        <v>0.50160000000000005</v>
      </c>
      <c r="L18" s="144">
        <v>0.50770000000000004</v>
      </c>
      <c r="M18" s="144">
        <v>0.46300000000000002</v>
      </c>
      <c r="N18" s="146">
        <f t="shared" si="0"/>
        <v>5.1882999999999999</v>
      </c>
      <c r="O18" s="160">
        <f>SUM('reken 2'!P88:Z88)</f>
        <v>10</v>
      </c>
      <c r="P18" s="162">
        <f t="shared" si="1"/>
        <v>0.51883000000000001</v>
      </c>
      <c r="Q18" s="202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</row>
    <row r="19" spans="1:47" ht="15" customHeight="1" x14ac:dyDescent="0.25">
      <c r="A19" s="123">
        <f t="shared" si="2"/>
        <v>17</v>
      </c>
      <c r="B19" s="99" t="s">
        <v>68</v>
      </c>
      <c r="C19" s="144">
        <v>0.59919999999999995</v>
      </c>
      <c r="D19" s="144">
        <v>0.53090000000000004</v>
      </c>
      <c r="E19" s="144">
        <v>0.56179999999999997</v>
      </c>
      <c r="F19" s="144">
        <v>0.36969999999999997</v>
      </c>
      <c r="G19" s="144">
        <v>0.52080000000000004</v>
      </c>
      <c r="H19" s="144">
        <v>0.50580000000000003</v>
      </c>
      <c r="I19" s="144">
        <v>0.53969999999999996</v>
      </c>
      <c r="J19" s="144">
        <v>0.48949999999999999</v>
      </c>
      <c r="K19" s="144">
        <v>0.51629999999999998</v>
      </c>
      <c r="L19" s="144">
        <v>0.46600000000000003</v>
      </c>
      <c r="M19" s="144">
        <v>0.47710000000000002</v>
      </c>
      <c r="N19" s="146">
        <f t="shared" si="0"/>
        <v>5.5767999999999995</v>
      </c>
      <c r="O19" s="160">
        <f>SUM('reken 2'!P46:Z46)</f>
        <v>11</v>
      </c>
      <c r="P19" s="162">
        <f t="shared" si="1"/>
        <v>0.50698181818181809</v>
      </c>
      <c r="Q19" s="202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</row>
    <row r="20" spans="1:47" ht="15" customHeight="1" x14ac:dyDescent="0.25">
      <c r="A20" s="123">
        <f t="shared" si="2"/>
        <v>18</v>
      </c>
      <c r="B20" s="147" t="s">
        <v>85</v>
      </c>
      <c r="C20" s="144">
        <v>0.59919999999999995</v>
      </c>
      <c r="D20" s="144">
        <v>0.53090000000000004</v>
      </c>
      <c r="E20" s="144">
        <v>0.56179999999999997</v>
      </c>
      <c r="F20" s="144">
        <v>0.36969999999999997</v>
      </c>
      <c r="G20" s="144">
        <v>0.52080000000000004</v>
      </c>
      <c r="H20" s="144">
        <v>0.50580000000000003</v>
      </c>
      <c r="I20" s="144">
        <v>0.53969999999999996</v>
      </c>
      <c r="J20" s="144">
        <v>0.48949999999999999</v>
      </c>
      <c r="K20" s="144">
        <v>0.51629999999999998</v>
      </c>
      <c r="L20" s="144">
        <v>0.46600000000000003</v>
      </c>
      <c r="M20" s="144">
        <v>0.47710000000000002</v>
      </c>
      <c r="N20" s="146">
        <f t="shared" si="0"/>
        <v>5.5767999999999995</v>
      </c>
      <c r="O20" s="160">
        <f>SUM('reken 2'!P94:Z94)</f>
        <v>11</v>
      </c>
      <c r="P20" s="162">
        <f t="shared" si="1"/>
        <v>0.50698181818181809</v>
      </c>
      <c r="Q20" s="202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</row>
    <row r="21" spans="1:47" ht="15" customHeight="1" x14ac:dyDescent="0.25">
      <c r="A21" s="123">
        <f t="shared" si="2"/>
        <v>19</v>
      </c>
      <c r="B21" s="147" t="s">
        <v>24</v>
      </c>
      <c r="C21" s="144">
        <v>0.48499999999999999</v>
      </c>
      <c r="D21" s="144">
        <v>0.52780000000000005</v>
      </c>
      <c r="E21" s="144">
        <v>0.52210000000000001</v>
      </c>
      <c r="F21" s="144">
        <v>0.53010000000000002</v>
      </c>
      <c r="G21" s="144">
        <v>0.47399999999999998</v>
      </c>
      <c r="H21" s="144">
        <v>0.50129999999999997</v>
      </c>
      <c r="I21" s="145"/>
      <c r="J21" s="144">
        <v>0.44600000000000001</v>
      </c>
      <c r="K21" s="144">
        <v>0.54139999999999999</v>
      </c>
      <c r="L21" s="144">
        <v>0.46450000000000002</v>
      </c>
      <c r="M21" s="144">
        <v>0.47689999999999999</v>
      </c>
      <c r="N21" s="146">
        <f t="shared" si="0"/>
        <v>4.9691000000000001</v>
      </c>
      <c r="O21" s="160">
        <f>SUM('reken 2'!P45:Z45)</f>
        <v>10</v>
      </c>
      <c r="P21" s="162">
        <f t="shared" si="1"/>
        <v>0.49691000000000002</v>
      </c>
      <c r="Q21" s="202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</row>
    <row r="22" spans="1:47" ht="15" customHeight="1" x14ac:dyDescent="0.25">
      <c r="A22" s="123">
        <f t="shared" si="2"/>
        <v>20</v>
      </c>
      <c r="B22" s="142" t="s">
        <v>25</v>
      </c>
      <c r="C22" s="144">
        <v>0.48499999999999999</v>
      </c>
      <c r="D22" s="144">
        <v>0.52780000000000005</v>
      </c>
      <c r="E22" s="144">
        <v>0.52210000000000001</v>
      </c>
      <c r="F22" s="144">
        <v>0.53010000000000002</v>
      </c>
      <c r="G22" s="144">
        <v>0.47399999999999998</v>
      </c>
      <c r="H22" s="144">
        <v>0.50129999999999997</v>
      </c>
      <c r="I22" s="145"/>
      <c r="J22" s="144">
        <v>0.44600000000000001</v>
      </c>
      <c r="K22" s="144">
        <v>0.54139999999999999</v>
      </c>
      <c r="L22" s="144">
        <v>0.46450000000000002</v>
      </c>
      <c r="M22" s="144">
        <v>0.47689999999999999</v>
      </c>
      <c r="N22" s="146">
        <f t="shared" si="0"/>
        <v>4.9691000000000001</v>
      </c>
      <c r="O22" s="160">
        <f>SUM('reken 2'!P55:Z55)</f>
        <v>10</v>
      </c>
      <c r="P22" s="162">
        <f t="shared" si="1"/>
        <v>0.49691000000000002</v>
      </c>
      <c r="Q22" s="202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</row>
    <row r="23" spans="1:47" ht="15" customHeight="1" x14ac:dyDescent="0.25">
      <c r="A23" s="123">
        <f t="shared" si="2"/>
        <v>21</v>
      </c>
      <c r="B23" s="99" t="s">
        <v>103</v>
      </c>
      <c r="C23" s="144">
        <v>0.50739999999999996</v>
      </c>
      <c r="D23" s="144">
        <v>0.48599999999999999</v>
      </c>
      <c r="E23" s="144">
        <v>0.4924</v>
      </c>
      <c r="F23" s="144">
        <v>0.54559999999999997</v>
      </c>
      <c r="G23" s="144">
        <v>0.56340000000000001</v>
      </c>
      <c r="H23" s="144">
        <v>0.46300000000000002</v>
      </c>
      <c r="I23" s="145"/>
      <c r="J23" s="144">
        <v>0.54890000000000005</v>
      </c>
      <c r="K23" s="145"/>
      <c r="L23" s="144">
        <v>0.36109999999999998</v>
      </c>
      <c r="M23" s="144">
        <v>0.47389999999999999</v>
      </c>
      <c r="N23" s="146">
        <f t="shared" si="0"/>
        <v>4.4417000000000009</v>
      </c>
      <c r="O23" s="160">
        <f>SUM('reken 2'!P72:Z72)</f>
        <v>9</v>
      </c>
      <c r="P23" s="162">
        <f t="shared" si="1"/>
        <v>0.49352222222222231</v>
      </c>
      <c r="Q23" s="202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</row>
    <row r="24" spans="1:47" ht="15" customHeight="1" x14ac:dyDescent="0.25">
      <c r="A24" s="123">
        <f t="shared" si="2"/>
        <v>22</v>
      </c>
      <c r="B24" s="99" t="s">
        <v>104</v>
      </c>
      <c r="C24" s="144">
        <v>0.50739999999999996</v>
      </c>
      <c r="D24" s="144">
        <v>0.48599999999999999</v>
      </c>
      <c r="E24" s="144">
        <v>0.4924</v>
      </c>
      <c r="F24" s="144">
        <v>0.54559999999999997</v>
      </c>
      <c r="G24" s="144">
        <v>0.56340000000000001</v>
      </c>
      <c r="H24" s="144">
        <v>0.46300000000000002</v>
      </c>
      <c r="I24" s="145"/>
      <c r="J24" s="144">
        <v>0.54890000000000005</v>
      </c>
      <c r="K24" s="145"/>
      <c r="L24" s="144">
        <v>0.36109999999999998</v>
      </c>
      <c r="M24" s="144">
        <v>0.47389999999999999</v>
      </c>
      <c r="N24" s="146">
        <f t="shared" si="0"/>
        <v>4.4417000000000009</v>
      </c>
      <c r="O24" s="160">
        <f>SUM('reken 2'!P86:Z86)</f>
        <v>9</v>
      </c>
      <c r="P24" s="162">
        <f t="shared" si="1"/>
        <v>0.49352222222222231</v>
      </c>
      <c r="Q24" s="202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</row>
    <row r="25" spans="1:47" ht="15" customHeight="1" x14ac:dyDescent="0.25">
      <c r="A25" s="123">
        <f t="shared" si="2"/>
        <v>23</v>
      </c>
      <c r="B25" s="147" t="s">
        <v>55</v>
      </c>
      <c r="C25" s="144">
        <v>0.47039999999999998</v>
      </c>
      <c r="D25" s="145"/>
      <c r="E25" s="144">
        <v>0.50190000000000001</v>
      </c>
      <c r="F25" s="144">
        <v>0.46260000000000001</v>
      </c>
      <c r="G25" s="144">
        <v>0.52549999999999997</v>
      </c>
      <c r="H25" s="144">
        <v>0.51049999999999995</v>
      </c>
      <c r="I25" s="144">
        <v>0.47489999999999999</v>
      </c>
      <c r="J25" s="144">
        <v>0.52110000000000001</v>
      </c>
      <c r="K25" s="144">
        <v>0.47470000000000001</v>
      </c>
      <c r="L25" s="145"/>
      <c r="M25" s="145"/>
      <c r="N25" s="146">
        <f t="shared" si="0"/>
        <v>3.9415999999999998</v>
      </c>
      <c r="O25" s="160">
        <f>SUM('reken 2'!P48:Z48)</f>
        <v>8</v>
      </c>
      <c r="P25" s="162">
        <f t="shared" si="1"/>
        <v>0.49269999999999997</v>
      </c>
      <c r="Q25" s="202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</row>
    <row r="26" spans="1:47" ht="15" customHeight="1" x14ac:dyDescent="0.25">
      <c r="A26" s="123">
        <f t="shared" si="2"/>
        <v>24</v>
      </c>
      <c r="B26" s="147" t="s">
        <v>54</v>
      </c>
      <c r="C26" s="144">
        <v>0.47039999999999998</v>
      </c>
      <c r="D26" s="145"/>
      <c r="E26" s="144">
        <v>0.50190000000000001</v>
      </c>
      <c r="F26" s="144">
        <v>0.46260000000000001</v>
      </c>
      <c r="G26" s="144">
        <v>0.52549999999999997</v>
      </c>
      <c r="H26" s="144">
        <v>0.51049999999999995</v>
      </c>
      <c r="I26" s="144">
        <v>0.47489999999999999</v>
      </c>
      <c r="J26" s="144">
        <v>0.52110000000000001</v>
      </c>
      <c r="K26" s="144">
        <v>0.47470000000000001</v>
      </c>
      <c r="L26" s="144">
        <v>0.48299999999999998</v>
      </c>
      <c r="M26" s="145"/>
      <c r="N26" s="146">
        <f t="shared" si="0"/>
        <v>4.4245999999999999</v>
      </c>
      <c r="O26" s="160">
        <f>SUM('reken 2'!P39:Z39)</f>
        <v>9</v>
      </c>
      <c r="P26" s="162">
        <f t="shared" si="1"/>
        <v>0.49162222222222218</v>
      </c>
      <c r="Q26" s="202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</row>
    <row r="27" spans="1:47" ht="15" customHeight="1" x14ac:dyDescent="0.25">
      <c r="A27" s="123">
        <f t="shared" si="2"/>
        <v>25</v>
      </c>
      <c r="B27" s="147" t="s">
        <v>50</v>
      </c>
      <c r="C27" s="144">
        <v>0.48699999999999999</v>
      </c>
      <c r="D27" s="145"/>
      <c r="E27" s="144">
        <v>0.49659999999999999</v>
      </c>
      <c r="F27" s="145"/>
      <c r="G27" s="145"/>
      <c r="H27" s="145"/>
      <c r="I27" s="145"/>
      <c r="J27" s="144">
        <v>0.51259999999999994</v>
      </c>
      <c r="K27" s="144">
        <v>0.49509999999999998</v>
      </c>
      <c r="L27" s="144">
        <v>0.46139999999999998</v>
      </c>
      <c r="M27" s="144">
        <v>0.4657</v>
      </c>
      <c r="N27" s="146">
        <f t="shared" si="0"/>
        <v>2.9183999999999997</v>
      </c>
      <c r="O27" s="160">
        <f>SUM('reken 2'!P97:Z97)</f>
        <v>6</v>
      </c>
      <c r="P27" s="162">
        <f t="shared" si="1"/>
        <v>0.48639999999999994</v>
      </c>
      <c r="Q27" s="202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</row>
    <row r="28" spans="1:47" ht="15" customHeight="1" x14ac:dyDescent="0.25">
      <c r="A28" s="123">
        <f t="shared" si="2"/>
        <v>26</v>
      </c>
      <c r="B28" s="99" t="s">
        <v>46</v>
      </c>
      <c r="C28" s="144">
        <v>0.51439999999999997</v>
      </c>
      <c r="D28" s="144">
        <v>0.50160000000000005</v>
      </c>
      <c r="E28" s="144">
        <v>0.54490000000000005</v>
      </c>
      <c r="F28" s="144">
        <v>0.49969999999999998</v>
      </c>
      <c r="G28" s="144">
        <v>0.47139999999999999</v>
      </c>
      <c r="H28" s="144">
        <v>0.54369999999999996</v>
      </c>
      <c r="I28" s="144">
        <v>0.35220000000000001</v>
      </c>
      <c r="J28" s="144">
        <v>0.45960000000000001</v>
      </c>
      <c r="K28" s="144">
        <v>0.52739999999999998</v>
      </c>
      <c r="L28" s="144">
        <v>0.48770000000000002</v>
      </c>
      <c r="M28" s="144">
        <v>0.437</v>
      </c>
      <c r="N28" s="146">
        <f t="shared" si="0"/>
        <v>5.3395999999999999</v>
      </c>
      <c r="O28" s="160">
        <f>SUM('reken 2'!P12:Z12)</f>
        <v>11</v>
      </c>
      <c r="P28" s="162">
        <f t="shared" si="1"/>
        <v>0.4854181818181818</v>
      </c>
      <c r="Q28" s="202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</row>
    <row r="29" spans="1:47" ht="15" customHeight="1" x14ac:dyDescent="0.25">
      <c r="A29" s="123">
        <f t="shared" si="2"/>
        <v>27</v>
      </c>
      <c r="B29" s="99" t="s">
        <v>47</v>
      </c>
      <c r="C29" s="144">
        <v>0.51439999999999997</v>
      </c>
      <c r="D29" s="145"/>
      <c r="E29" s="144">
        <v>0.54490000000000005</v>
      </c>
      <c r="F29" s="144">
        <v>0.49969999999999998</v>
      </c>
      <c r="G29" s="144">
        <v>0.47139999999999999</v>
      </c>
      <c r="H29" s="144">
        <v>0.54369999999999996</v>
      </c>
      <c r="I29" s="144">
        <v>0.35220000000000001</v>
      </c>
      <c r="J29" s="144">
        <v>0.45960000000000001</v>
      </c>
      <c r="K29" s="144">
        <v>0.52739999999999998</v>
      </c>
      <c r="L29" s="144">
        <v>0.48770000000000002</v>
      </c>
      <c r="M29" s="144">
        <v>0.437</v>
      </c>
      <c r="N29" s="146">
        <f t="shared" si="0"/>
        <v>4.8380000000000001</v>
      </c>
      <c r="O29" s="160">
        <f>SUM('reken 2'!P95:Z95)</f>
        <v>10</v>
      </c>
      <c r="P29" s="162">
        <f t="shared" si="1"/>
        <v>0.48380000000000001</v>
      </c>
      <c r="Q29" s="202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</row>
    <row r="30" spans="1:47" ht="15" customHeight="1" x14ac:dyDescent="0.25">
      <c r="A30" s="123">
        <f t="shared" si="2"/>
        <v>28</v>
      </c>
      <c r="B30" s="99" t="s">
        <v>93</v>
      </c>
      <c r="C30" s="144">
        <v>0.46229999999999999</v>
      </c>
      <c r="D30" s="144">
        <v>0.50870000000000004</v>
      </c>
      <c r="E30" s="144">
        <v>0.41649999999999998</v>
      </c>
      <c r="F30" s="144">
        <v>0.40260000000000001</v>
      </c>
      <c r="G30" s="144">
        <v>0.46760000000000002</v>
      </c>
      <c r="H30" s="144">
        <v>0.51319999999999999</v>
      </c>
      <c r="I30" s="144">
        <v>0.48330000000000001</v>
      </c>
      <c r="J30" s="144">
        <v>0.53990000000000005</v>
      </c>
      <c r="K30" s="144">
        <v>0.46850000000000003</v>
      </c>
      <c r="L30" s="144">
        <v>0.52470000000000006</v>
      </c>
      <c r="M30" s="144">
        <v>0.48699999999999999</v>
      </c>
      <c r="N30" s="146">
        <f t="shared" si="0"/>
        <v>5.2743000000000002</v>
      </c>
      <c r="O30" s="160">
        <f>SUM('reken 2'!P66:Z66)</f>
        <v>11</v>
      </c>
      <c r="P30" s="162">
        <f t="shared" si="1"/>
        <v>0.47948181818181818</v>
      </c>
      <c r="Q30" s="202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</row>
    <row r="31" spans="1:47" ht="15" customHeight="1" x14ac:dyDescent="0.25">
      <c r="A31" s="123">
        <f t="shared" si="2"/>
        <v>29</v>
      </c>
      <c r="B31" s="99" t="s">
        <v>94</v>
      </c>
      <c r="C31" s="144">
        <v>0.46229999999999999</v>
      </c>
      <c r="D31" s="144">
        <v>0.50870000000000004</v>
      </c>
      <c r="E31" s="144">
        <v>0.41649999999999998</v>
      </c>
      <c r="F31" s="144">
        <v>0.40260000000000001</v>
      </c>
      <c r="G31" s="144">
        <v>0.46760000000000002</v>
      </c>
      <c r="H31" s="144">
        <v>0.51319999999999999</v>
      </c>
      <c r="I31" s="144">
        <v>0.48330000000000001</v>
      </c>
      <c r="J31" s="144">
        <v>0.53990000000000005</v>
      </c>
      <c r="K31" s="144">
        <v>0.46850000000000003</v>
      </c>
      <c r="L31" s="144">
        <v>0.52470000000000006</v>
      </c>
      <c r="M31" s="144">
        <v>0.48699999999999999</v>
      </c>
      <c r="N31" s="146">
        <f t="shared" si="0"/>
        <v>5.2743000000000002</v>
      </c>
      <c r="O31" s="160">
        <f>SUM('reken 2'!P77:Z77)</f>
        <v>11</v>
      </c>
      <c r="P31" s="162">
        <f t="shared" si="1"/>
        <v>0.47948181818181818</v>
      </c>
      <c r="Q31" s="202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</row>
    <row r="32" spans="1:47" ht="15" customHeight="1" x14ac:dyDescent="0.25">
      <c r="A32" s="123">
        <f t="shared" si="2"/>
        <v>30</v>
      </c>
      <c r="B32" s="147" t="s">
        <v>73</v>
      </c>
      <c r="C32" s="144">
        <v>0.46010000000000001</v>
      </c>
      <c r="D32" s="144">
        <v>0.37219999999999998</v>
      </c>
      <c r="E32" s="144">
        <v>0.4904</v>
      </c>
      <c r="F32" s="144">
        <v>0.45829999999999999</v>
      </c>
      <c r="G32" s="144">
        <v>0.44950000000000001</v>
      </c>
      <c r="H32" s="144">
        <v>0.49490000000000001</v>
      </c>
      <c r="I32" s="144">
        <v>0.5655</v>
      </c>
      <c r="J32" s="144">
        <v>0.496</v>
      </c>
      <c r="K32" s="144">
        <v>0.4405</v>
      </c>
      <c r="L32" s="144">
        <v>0.56020000000000003</v>
      </c>
      <c r="M32" s="144">
        <v>0.44579999999999997</v>
      </c>
      <c r="N32" s="146">
        <f t="shared" si="0"/>
        <v>5.2334000000000005</v>
      </c>
      <c r="O32" s="160">
        <f>SUM('reken 2'!P37:Z37)</f>
        <v>11</v>
      </c>
      <c r="P32" s="162">
        <f t="shared" si="1"/>
        <v>0.47576363636363639</v>
      </c>
      <c r="Q32" s="202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</row>
    <row r="33" spans="1:47" ht="15" customHeight="1" x14ac:dyDescent="0.25">
      <c r="A33" s="123">
        <f t="shared" si="2"/>
        <v>31</v>
      </c>
      <c r="B33" s="99" t="s">
        <v>74</v>
      </c>
      <c r="C33" s="144">
        <v>0.46010000000000001</v>
      </c>
      <c r="D33" s="144">
        <v>0.37219999999999998</v>
      </c>
      <c r="E33" s="144">
        <v>0.4904</v>
      </c>
      <c r="F33" s="144">
        <v>0.45829999999999999</v>
      </c>
      <c r="G33" s="144">
        <v>0.44950000000000001</v>
      </c>
      <c r="H33" s="144">
        <v>0.49490000000000001</v>
      </c>
      <c r="I33" s="144">
        <v>0.5655</v>
      </c>
      <c r="J33" s="144">
        <v>0.496</v>
      </c>
      <c r="K33" s="144">
        <v>0.4405</v>
      </c>
      <c r="L33" s="144">
        <v>0.56020000000000003</v>
      </c>
      <c r="M33" s="144">
        <v>0.44579999999999997</v>
      </c>
      <c r="N33" s="146">
        <f t="shared" si="0"/>
        <v>5.2334000000000005</v>
      </c>
      <c r="O33" s="160">
        <f>SUM('reken 2'!P108:Z108)</f>
        <v>11</v>
      </c>
      <c r="P33" s="162">
        <f t="shared" si="1"/>
        <v>0.47576363636363639</v>
      </c>
      <c r="Q33" s="202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</row>
    <row r="34" spans="1:47" ht="15" customHeight="1" x14ac:dyDescent="0.25">
      <c r="A34" s="123">
        <f t="shared" si="2"/>
        <v>32</v>
      </c>
      <c r="B34" s="147" t="s">
        <v>91</v>
      </c>
      <c r="C34" s="145"/>
      <c r="D34" s="145"/>
      <c r="E34" s="145"/>
      <c r="F34" s="145"/>
      <c r="G34" s="144">
        <v>0.49809999999999999</v>
      </c>
      <c r="H34" s="144">
        <v>0.33850000000000002</v>
      </c>
      <c r="I34" s="144">
        <v>0.54830000000000001</v>
      </c>
      <c r="J34" s="144">
        <v>0.42209999999999998</v>
      </c>
      <c r="K34" s="144">
        <v>0.40250000000000002</v>
      </c>
      <c r="L34" s="144">
        <v>0.53390000000000004</v>
      </c>
      <c r="M34" s="144">
        <v>0.50280000000000002</v>
      </c>
      <c r="N34" s="146">
        <f t="shared" si="0"/>
        <v>3.2462</v>
      </c>
      <c r="O34" s="160">
        <f>SUM('reken 2'!P64:Z64)</f>
        <v>7</v>
      </c>
      <c r="P34" s="162">
        <f t="shared" si="1"/>
        <v>0.46374285714285712</v>
      </c>
      <c r="Q34" s="202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</row>
    <row r="35" spans="1:47" ht="15" customHeight="1" x14ac:dyDescent="0.25">
      <c r="A35" s="123">
        <f t="shared" si="2"/>
        <v>33</v>
      </c>
      <c r="B35" s="147" t="s">
        <v>92</v>
      </c>
      <c r="C35" s="145"/>
      <c r="D35" s="145"/>
      <c r="E35" s="145"/>
      <c r="F35" s="145"/>
      <c r="G35" s="144">
        <v>0.49809999999999999</v>
      </c>
      <c r="H35" s="144">
        <v>0.33850000000000002</v>
      </c>
      <c r="I35" s="144">
        <v>0.54830000000000001</v>
      </c>
      <c r="J35" s="144">
        <v>0.42209999999999998</v>
      </c>
      <c r="K35" s="144">
        <v>0.40250000000000002</v>
      </c>
      <c r="L35" s="144">
        <v>0.53390000000000004</v>
      </c>
      <c r="M35" s="144">
        <v>0.50280000000000002</v>
      </c>
      <c r="N35" s="146">
        <f t="shared" si="0"/>
        <v>3.2462</v>
      </c>
      <c r="O35" s="160">
        <f>SUM('reken 2'!P91:Z91)</f>
        <v>7</v>
      </c>
      <c r="P35" s="162">
        <f t="shared" si="1"/>
        <v>0.46374285714285712</v>
      </c>
      <c r="Q35" s="202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</row>
    <row r="36" spans="1:47" ht="15" customHeight="1" x14ac:dyDescent="0.25">
      <c r="A36" s="123">
        <f t="shared" si="2"/>
        <v>34</v>
      </c>
      <c r="B36" s="147" t="s">
        <v>70</v>
      </c>
      <c r="C36" s="144">
        <v>0.50839999999999996</v>
      </c>
      <c r="D36" s="144">
        <v>0.38350000000000001</v>
      </c>
      <c r="E36" s="144">
        <v>0.43830000000000002</v>
      </c>
      <c r="F36" s="144">
        <v>0.44280000000000003</v>
      </c>
      <c r="G36" s="144">
        <v>0.437</v>
      </c>
      <c r="H36" s="145"/>
      <c r="I36" s="144">
        <v>0.47589999999999999</v>
      </c>
      <c r="J36" s="144">
        <v>0.49590000000000001</v>
      </c>
      <c r="K36" s="144">
        <v>0.50829999999999997</v>
      </c>
      <c r="L36" s="145"/>
      <c r="M36" s="145"/>
      <c r="N36" s="146">
        <f t="shared" si="0"/>
        <v>3.6901000000000002</v>
      </c>
      <c r="O36" s="160">
        <f>SUM('reken 2'!P32:Z32)</f>
        <v>8</v>
      </c>
      <c r="P36" s="162">
        <f t="shared" si="1"/>
        <v>0.46126250000000002</v>
      </c>
      <c r="Q36" s="202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</row>
    <row r="37" spans="1:47" ht="15" customHeight="1" x14ac:dyDescent="0.25">
      <c r="A37" s="123">
        <f t="shared" si="2"/>
        <v>35</v>
      </c>
      <c r="B37" s="147" t="s">
        <v>71</v>
      </c>
      <c r="C37" s="144">
        <v>0.50839999999999996</v>
      </c>
      <c r="D37" s="144">
        <v>0.38350000000000001</v>
      </c>
      <c r="E37" s="144">
        <v>0.43830000000000002</v>
      </c>
      <c r="F37" s="144">
        <v>0.44280000000000003</v>
      </c>
      <c r="G37" s="144">
        <v>0.437</v>
      </c>
      <c r="H37" s="144">
        <v>0.45889999999999997</v>
      </c>
      <c r="I37" s="144">
        <v>0.47589999999999999</v>
      </c>
      <c r="J37" s="144">
        <v>0.49590000000000001</v>
      </c>
      <c r="K37" s="144">
        <v>0.50829999999999997</v>
      </c>
      <c r="L37" s="145"/>
      <c r="M37" s="145"/>
      <c r="N37" s="146">
        <f t="shared" si="0"/>
        <v>4.149</v>
      </c>
      <c r="O37" s="160">
        <f>SUM('reken 2'!P103:Z103)</f>
        <v>9</v>
      </c>
      <c r="P37" s="162">
        <f t="shared" si="1"/>
        <v>0.46100000000000002</v>
      </c>
      <c r="Q37" s="202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</row>
    <row r="38" spans="1:47" ht="15" customHeight="1" x14ac:dyDescent="0.25">
      <c r="A38" s="123">
        <f t="shared" si="2"/>
        <v>36</v>
      </c>
      <c r="B38" s="147" t="s">
        <v>58</v>
      </c>
      <c r="C38" s="145"/>
      <c r="D38" s="144">
        <v>0.50080000000000002</v>
      </c>
      <c r="E38" s="144">
        <v>0.47339999999999999</v>
      </c>
      <c r="F38" s="144">
        <v>0.52480000000000004</v>
      </c>
      <c r="G38" s="144">
        <v>0.45300000000000001</v>
      </c>
      <c r="H38" s="145"/>
      <c r="I38" s="144">
        <v>0.45829999999999999</v>
      </c>
      <c r="J38" s="144">
        <v>0.4632</v>
      </c>
      <c r="K38" s="144">
        <v>0.4178</v>
      </c>
      <c r="L38" s="144">
        <v>0.42280000000000001</v>
      </c>
      <c r="M38" s="144">
        <v>0.41520000000000001</v>
      </c>
      <c r="N38" s="146">
        <f t="shared" si="0"/>
        <v>4.1293000000000006</v>
      </c>
      <c r="O38" s="160">
        <f>SUM('reken 2'!P29:Z29)</f>
        <v>9</v>
      </c>
      <c r="P38" s="162">
        <f t="shared" si="1"/>
        <v>0.45881111111111117</v>
      </c>
      <c r="Q38" s="202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</row>
    <row r="39" spans="1:47" ht="15" customHeight="1" x14ac:dyDescent="0.25">
      <c r="A39" s="123">
        <f t="shared" si="2"/>
        <v>37</v>
      </c>
      <c r="B39" s="147" t="s">
        <v>59</v>
      </c>
      <c r="C39" s="145"/>
      <c r="D39" s="144">
        <v>0.50080000000000002</v>
      </c>
      <c r="E39" s="144">
        <v>0.47339999999999999</v>
      </c>
      <c r="F39" s="144">
        <v>0.52480000000000004</v>
      </c>
      <c r="G39" s="144">
        <v>0.45300000000000001</v>
      </c>
      <c r="H39" s="145"/>
      <c r="I39" s="144">
        <v>0.45829999999999999</v>
      </c>
      <c r="J39" s="144">
        <v>0.4632</v>
      </c>
      <c r="K39" s="144">
        <v>0.4178</v>
      </c>
      <c r="L39" s="144">
        <v>0.42280000000000001</v>
      </c>
      <c r="M39" s="144">
        <v>0.41520000000000001</v>
      </c>
      <c r="N39" s="146">
        <f t="shared" si="0"/>
        <v>4.1293000000000006</v>
      </c>
      <c r="O39" s="160">
        <f>SUM('reken 2'!P75:Z75)</f>
        <v>9</v>
      </c>
      <c r="P39" s="162">
        <f t="shared" si="1"/>
        <v>0.45881111111111117</v>
      </c>
      <c r="Q39" s="202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</row>
    <row r="40" spans="1:47" ht="15" customHeight="1" x14ac:dyDescent="0.25">
      <c r="A40" s="123">
        <f t="shared" si="2"/>
        <v>38</v>
      </c>
      <c r="B40" s="99" t="s">
        <v>48</v>
      </c>
      <c r="C40" s="144">
        <v>0.45269999999999999</v>
      </c>
      <c r="D40" s="144">
        <v>0.50160000000000005</v>
      </c>
      <c r="E40" s="144">
        <v>0.36349999999999999</v>
      </c>
      <c r="F40" s="145"/>
      <c r="G40" s="144">
        <v>0.46129999999999999</v>
      </c>
      <c r="H40" s="144">
        <v>0.44679999999999997</v>
      </c>
      <c r="I40" s="144">
        <v>0.496</v>
      </c>
      <c r="J40" s="144">
        <v>0.42080000000000001</v>
      </c>
      <c r="K40" s="144">
        <v>0.45319999999999999</v>
      </c>
      <c r="L40" s="144">
        <v>0.47220000000000001</v>
      </c>
      <c r="M40" s="144">
        <v>0.4713</v>
      </c>
      <c r="N40" s="146">
        <f t="shared" si="0"/>
        <v>4.5394000000000005</v>
      </c>
      <c r="O40" s="160">
        <f>SUM('reken 2'!P24:Z24)</f>
        <v>10</v>
      </c>
      <c r="P40" s="162">
        <f t="shared" si="1"/>
        <v>0.45394000000000007</v>
      </c>
      <c r="Q40" s="202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</row>
    <row r="41" spans="1:47" ht="15" customHeight="1" x14ac:dyDescent="0.25">
      <c r="A41" s="123">
        <f t="shared" si="2"/>
        <v>39</v>
      </c>
      <c r="B41" s="99" t="s">
        <v>53</v>
      </c>
      <c r="C41" s="144">
        <v>0.45269999999999999</v>
      </c>
      <c r="D41" s="145"/>
      <c r="E41" s="144">
        <v>0.36349999999999999</v>
      </c>
      <c r="F41" s="145"/>
      <c r="G41" s="144">
        <v>0.46129999999999999</v>
      </c>
      <c r="H41" s="144">
        <v>0.44679999999999997</v>
      </c>
      <c r="I41" s="145"/>
      <c r="J41" s="144">
        <v>0.42080000000000001</v>
      </c>
      <c r="K41" s="144">
        <v>0.45319999999999999</v>
      </c>
      <c r="L41" s="144">
        <v>0.47220000000000001</v>
      </c>
      <c r="M41" s="144">
        <v>0.4713</v>
      </c>
      <c r="N41" s="146">
        <f t="shared" si="0"/>
        <v>3.5417999999999994</v>
      </c>
      <c r="O41" s="160">
        <f>SUM('reken 2'!P58:Z58)</f>
        <v>8</v>
      </c>
      <c r="P41" s="162">
        <f t="shared" si="1"/>
        <v>0.44272499999999992</v>
      </c>
      <c r="Q41" s="202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</row>
    <row r="42" spans="1:47" ht="15" customHeight="1" x14ac:dyDescent="0.25">
      <c r="A42" s="123">
        <f t="shared" si="2"/>
        <v>40</v>
      </c>
      <c r="B42" s="147" t="s">
        <v>90</v>
      </c>
      <c r="C42" s="144">
        <v>0.3599</v>
      </c>
      <c r="D42" s="144">
        <v>0.49959999999999999</v>
      </c>
      <c r="E42" s="144">
        <v>0.33960000000000001</v>
      </c>
      <c r="F42" s="144">
        <v>0.44890000000000002</v>
      </c>
      <c r="G42" s="144">
        <v>0.34910000000000002</v>
      </c>
      <c r="H42" s="144">
        <v>0.45889999999999997</v>
      </c>
      <c r="I42" s="144">
        <v>0.46660000000000001</v>
      </c>
      <c r="J42" s="144">
        <v>0.40689999999999998</v>
      </c>
      <c r="K42" s="144">
        <v>0.47289999999999999</v>
      </c>
      <c r="L42" s="144">
        <v>0.4259</v>
      </c>
      <c r="M42" s="144">
        <v>0.40210000000000001</v>
      </c>
      <c r="N42" s="146">
        <f t="shared" si="0"/>
        <v>4.6303999999999998</v>
      </c>
      <c r="O42" s="160">
        <f>SUM('reken 2'!P87:Z87)</f>
        <v>11</v>
      </c>
      <c r="P42" s="162">
        <f t="shared" si="1"/>
        <v>0.42094545454545451</v>
      </c>
      <c r="Q42" s="202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</row>
    <row r="43" spans="1:47" ht="15" customHeight="1" x14ac:dyDescent="0.25">
      <c r="A43" s="123">
        <f t="shared" si="2"/>
        <v>41</v>
      </c>
      <c r="B43" s="147" t="s">
        <v>82</v>
      </c>
      <c r="C43" s="144">
        <v>0.3599</v>
      </c>
      <c r="D43" s="144">
        <v>0.49959999999999999</v>
      </c>
      <c r="E43" s="144">
        <v>0.33960000000000001</v>
      </c>
      <c r="F43" s="144">
        <v>0.44890000000000002</v>
      </c>
      <c r="G43" s="144">
        <v>0.34910000000000002</v>
      </c>
      <c r="H43" s="145"/>
      <c r="I43" s="144">
        <v>0.46660000000000001</v>
      </c>
      <c r="J43" s="144">
        <v>0.40689999999999998</v>
      </c>
      <c r="K43" s="144">
        <v>0.47289999999999999</v>
      </c>
      <c r="L43" s="144">
        <v>0.4259</v>
      </c>
      <c r="M43" s="144">
        <v>0.40210000000000001</v>
      </c>
      <c r="N43" s="146">
        <f t="shared" si="0"/>
        <v>4.1715</v>
      </c>
      <c r="O43" s="160">
        <f>SUM('reken 2'!P50:Z50)</f>
        <v>10</v>
      </c>
      <c r="P43" s="162">
        <f t="shared" si="1"/>
        <v>0.41715000000000002</v>
      </c>
      <c r="Q43" s="202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</row>
    <row r="44" spans="1:47" ht="15" customHeight="1" x14ac:dyDescent="0.25">
      <c r="A44" s="123">
        <f t="shared" si="2"/>
        <v>42</v>
      </c>
      <c r="B44" s="147" t="s">
        <v>109</v>
      </c>
      <c r="C44" s="144">
        <v>0.4728</v>
      </c>
      <c r="D44" s="145"/>
      <c r="E44" s="145"/>
      <c r="F44" s="145"/>
      <c r="G44" s="144">
        <v>0.43099999999999999</v>
      </c>
      <c r="H44" s="144">
        <v>0.43809999999999999</v>
      </c>
      <c r="I44" s="144">
        <v>0.38690000000000002</v>
      </c>
      <c r="J44" s="144">
        <v>0.45700000000000002</v>
      </c>
      <c r="K44" s="144">
        <v>0.32750000000000001</v>
      </c>
      <c r="L44" s="144">
        <v>0.38119999999999998</v>
      </c>
      <c r="M44" s="145"/>
      <c r="N44" s="146">
        <f t="shared" si="0"/>
        <v>2.8944999999999999</v>
      </c>
      <c r="O44" s="160">
        <f>SUM('reken 2'!P104:Z104)</f>
        <v>7</v>
      </c>
      <c r="P44" s="162">
        <f t="shared" si="1"/>
        <v>0.41349999999999998</v>
      </c>
      <c r="Q44" s="202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</row>
    <row r="45" spans="1:47" ht="15" customHeight="1" x14ac:dyDescent="0.25">
      <c r="A45" s="123">
        <f t="shared" si="2"/>
        <v>43</v>
      </c>
      <c r="B45" s="147" t="s">
        <v>95</v>
      </c>
      <c r="C45" s="144">
        <v>0.4113</v>
      </c>
      <c r="D45" s="144">
        <v>0.34160000000000001</v>
      </c>
      <c r="E45" s="144">
        <v>0.30509999999999998</v>
      </c>
      <c r="F45" s="145"/>
      <c r="G45" s="144">
        <v>0.35499999999999998</v>
      </c>
      <c r="H45" s="144">
        <v>0.41959999999999997</v>
      </c>
      <c r="I45" s="144">
        <v>0.45829999999999999</v>
      </c>
      <c r="J45" s="144">
        <v>0.51259999999999994</v>
      </c>
      <c r="K45" s="144">
        <v>0.49009999999999998</v>
      </c>
      <c r="L45" s="144">
        <v>0.44440000000000002</v>
      </c>
      <c r="M45" s="144">
        <v>0.39579999999999999</v>
      </c>
      <c r="N45" s="146">
        <f t="shared" si="0"/>
        <v>4.1337999999999999</v>
      </c>
      <c r="O45" s="160">
        <f>SUM('reken 2'!P67:Z67)</f>
        <v>10</v>
      </c>
      <c r="P45" s="162">
        <f t="shared" si="1"/>
        <v>0.41337999999999997</v>
      </c>
      <c r="Q45" s="202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</row>
    <row r="46" spans="1:47" ht="15" customHeight="1" x14ac:dyDescent="0.25">
      <c r="A46" s="123">
        <f t="shared" si="2"/>
        <v>44</v>
      </c>
      <c r="B46" s="147" t="s">
        <v>97</v>
      </c>
      <c r="C46" s="144">
        <v>0.4728</v>
      </c>
      <c r="D46" s="144">
        <v>0.40870000000000001</v>
      </c>
      <c r="E46" s="145"/>
      <c r="F46" s="145"/>
      <c r="G46" s="144">
        <v>0.43099999999999999</v>
      </c>
      <c r="H46" s="144">
        <v>0.43809999999999999</v>
      </c>
      <c r="I46" s="144">
        <v>0.38690000000000002</v>
      </c>
      <c r="J46" s="144">
        <v>0.45700000000000002</v>
      </c>
      <c r="K46" s="144">
        <v>0.32750000000000001</v>
      </c>
      <c r="L46" s="144">
        <v>0.38119999999999998</v>
      </c>
      <c r="M46" s="145"/>
      <c r="N46" s="146">
        <f t="shared" si="0"/>
        <v>3.3032000000000004</v>
      </c>
      <c r="O46" s="160">
        <f>SUM('reken 2'!P99:Z99)</f>
        <v>8</v>
      </c>
      <c r="P46" s="162">
        <f t="shared" si="1"/>
        <v>0.41290000000000004</v>
      </c>
      <c r="Q46" s="202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</row>
    <row r="47" spans="1:47" ht="15" customHeight="1" x14ac:dyDescent="0.25">
      <c r="A47" s="123">
        <f t="shared" si="2"/>
        <v>45</v>
      </c>
      <c r="B47" s="147" t="s">
        <v>96</v>
      </c>
      <c r="C47" s="144">
        <v>0.4113</v>
      </c>
      <c r="D47" s="144">
        <v>0.34160000000000001</v>
      </c>
      <c r="E47" s="144">
        <v>0.30509999999999998</v>
      </c>
      <c r="F47" s="145"/>
      <c r="G47" s="144">
        <v>0.35499999999999998</v>
      </c>
      <c r="H47" s="144">
        <v>0.41959999999999997</v>
      </c>
      <c r="I47" s="144">
        <v>0.45829999999999999</v>
      </c>
      <c r="J47" s="145"/>
      <c r="K47" s="144">
        <v>0.49009999999999998</v>
      </c>
      <c r="L47" s="144">
        <v>0.44440000000000002</v>
      </c>
      <c r="M47" s="144">
        <v>0.39579999999999999</v>
      </c>
      <c r="N47" s="146">
        <f t="shared" si="0"/>
        <v>3.6212</v>
      </c>
      <c r="O47" s="160">
        <f>SUM('reken 2'!P90:Z90)</f>
        <v>9</v>
      </c>
      <c r="P47" s="162">
        <f t="shared" si="1"/>
        <v>0.40235555555555558</v>
      </c>
      <c r="Q47" s="202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</row>
    <row r="48" spans="1:47" ht="15" customHeight="1" x14ac:dyDescent="0.25">
      <c r="A48" s="164"/>
      <c r="B48" s="165"/>
      <c r="C48" s="166"/>
      <c r="D48" s="167"/>
      <c r="E48" s="166"/>
      <c r="F48" s="167"/>
      <c r="G48" s="167"/>
      <c r="H48" s="167"/>
      <c r="I48" s="167"/>
      <c r="J48" s="166"/>
      <c r="K48" s="166"/>
      <c r="L48" s="166"/>
      <c r="M48" s="166"/>
      <c r="N48" s="168"/>
      <c r="O48" s="167"/>
      <c r="P48" s="169"/>
      <c r="Q48" s="202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</row>
    <row r="49" spans="1:47" ht="15" customHeight="1" x14ac:dyDescent="0.25">
      <c r="A49" s="123">
        <v>46</v>
      </c>
      <c r="B49" s="147" t="s">
        <v>72</v>
      </c>
      <c r="C49" s="145"/>
      <c r="D49" s="145"/>
      <c r="E49" s="144">
        <v>0.55489999999999995</v>
      </c>
      <c r="F49" s="144">
        <v>0.6109</v>
      </c>
      <c r="G49" s="144">
        <v>0.56240000000000001</v>
      </c>
      <c r="H49" s="145"/>
      <c r="I49" s="145"/>
      <c r="J49" s="145"/>
      <c r="K49" s="145"/>
      <c r="L49" s="145"/>
      <c r="M49" s="145"/>
      <c r="N49" s="146">
        <f t="shared" si="0"/>
        <v>1.7282</v>
      </c>
      <c r="O49" s="160">
        <f>SUM('reken 2'!P26:Z26)</f>
        <v>3</v>
      </c>
      <c r="P49" s="162">
        <f t="shared" ref="P49:P77" si="3">IF(O49&gt;0.5,N49/O49,0)</f>
        <v>0.57606666666666662</v>
      </c>
      <c r="Q49" s="202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</row>
    <row r="50" spans="1:47" ht="15" customHeight="1" x14ac:dyDescent="0.25">
      <c r="A50" s="123">
        <f t="shared" si="2"/>
        <v>47</v>
      </c>
      <c r="B50" s="147" t="s">
        <v>35</v>
      </c>
      <c r="C50" s="145"/>
      <c r="D50" s="145"/>
      <c r="E50" s="145"/>
      <c r="F50" s="145"/>
      <c r="G50" s="144">
        <v>0.54690000000000005</v>
      </c>
      <c r="H50" s="145"/>
      <c r="I50" s="145"/>
      <c r="J50" s="145"/>
      <c r="K50" s="144">
        <v>0.5907</v>
      </c>
      <c r="L50" s="145"/>
      <c r="M50" s="144">
        <v>0.53979999999999995</v>
      </c>
      <c r="N50" s="146">
        <f t="shared" si="0"/>
        <v>1.6774</v>
      </c>
      <c r="O50" s="160">
        <f>SUM('reken 2'!P41:Z41)</f>
        <v>3</v>
      </c>
      <c r="P50" s="162">
        <f t="shared" si="3"/>
        <v>0.55913333333333337</v>
      </c>
      <c r="Q50" s="202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</row>
    <row r="51" spans="1:47" ht="15" customHeight="1" x14ac:dyDescent="0.25">
      <c r="A51" s="123">
        <f t="shared" si="2"/>
        <v>48</v>
      </c>
      <c r="B51" s="147" t="s">
        <v>34</v>
      </c>
      <c r="C51" s="145"/>
      <c r="D51" s="144">
        <v>0.52290000000000003</v>
      </c>
      <c r="E51" s="145"/>
      <c r="F51" s="145"/>
      <c r="G51" s="145"/>
      <c r="H51" s="145"/>
      <c r="I51" s="145"/>
      <c r="J51" s="145"/>
      <c r="K51" s="144">
        <v>0.5907</v>
      </c>
      <c r="L51" s="145"/>
      <c r="M51" s="145"/>
      <c r="N51" s="146">
        <f t="shared" si="0"/>
        <v>1.1135999999999999</v>
      </c>
      <c r="O51" s="160">
        <f>SUM('reken 2'!P18:Z18)</f>
        <v>2</v>
      </c>
      <c r="P51" s="162">
        <f t="shared" si="3"/>
        <v>0.55679999999999996</v>
      </c>
      <c r="Q51" s="202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</row>
    <row r="52" spans="1:47" ht="15" customHeight="1" x14ac:dyDescent="0.25">
      <c r="A52" s="123">
        <f t="shared" si="2"/>
        <v>49</v>
      </c>
      <c r="B52" s="99" t="s">
        <v>26</v>
      </c>
      <c r="C52" s="145"/>
      <c r="D52" s="145"/>
      <c r="E52" s="144">
        <v>0.46550000000000002</v>
      </c>
      <c r="F52" s="145"/>
      <c r="G52" s="144">
        <v>0.62590000000000001</v>
      </c>
      <c r="H52" s="145"/>
      <c r="I52" s="144">
        <v>0.54859999999999998</v>
      </c>
      <c r="J52" s="145"/>
      <c r="K52" s="145"/>
      <c r="L52" s="145"/>
      <c r="M52" s="145"/>
      <c r="N52" s="146">
        <f t="shared" si="0"/>
        <v>1.6400000000000001</v>
      </c>
      <c r="O52" s="160">
        <f>SUM('reken 2'!P81:Z81)</f>
        <v>3</v>
      </c>
      <c r="P52" s="162">
        <f t="shared" si="3"/>
        <v>0.54666666666666675</v>
      </c>
      <c r="Q52" s="202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</row>
    <row r="53" spans="1:47" ht="15" customHeight="1" x14ac:dyDescent="0.25">
      <c r="A53" s="123">
        <f t="shared" si="2"/>
        <v>50</v>
      </c>
      <c r="B53" s="99" t="s">
        <v>27</v>
      </c>
      <c r="C53" s="145"/>
      <c r="D53" s="145"/>
      <c r="E53" s="144">
        <v>0.46550000000000002</v>
      </c>
      <c r="F53" s="145"/>
      <c r="G53" s="144">
        <v>0.62590000000000001</v>
      </c>
      <c r="H53" s="145"/>
      <c r="I53" s="144">
        <v>0.54859999999999998</v>
      </c>
      <c r="J53" s="145"/>
      <c r="K53" s="145"/>
      <c r="L53" s="145"/>
      <c r="M53" s="145"/>
      <c r="N53" s="146">
        <f t="shared" si="0"/>
        <v>1.6400000000000001</v>
      </c>
      <c r="O53" s="160">
        <f>SUM('reken 2'!P98:Z98)</f>
        <v>3</v>
      </c>
      <c r="P53" s="162">
        <f t="shared" si="3"/>
        <v>0.54666666666666675</v>
      </c>
      <c r="Q53" s="202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</row>
    <row r="54" spans="1:47" ht="15" customHeight="1" x14ac:dyDescent="0.25">
      <c r="A54" s="123">
        <f t="shared" si="2"/>
        <v>51</v>
      </c>
      <c r="B54" s="147" t="s">
        <v>69</v>
      </c>
      <c r="C54" s="145"/>
      <c r="D54" s="145"/>
      <c r="E54" s="145"/>
      <c r="F54" s="145"/>
      <c r="G54" s="144">
        <v>0.54690000000000005</v>
      </c>
      <c r="H54" s="145"/>
      <c r="I54" s="145"/>
      <c r="J54" s="145"/>
      <c r="K54" s="145"/>
      <c r="L54" s="145"/>
      <c r="M54" s="144">
        <v>0.53979999999999995</v>
      </c>
      <c r="N54" s="146">
        <f t="shared" si="0"/>
        <v>1.0867</v>
      </c>
      <c r="O54" s="160">
        <f>SUM('reken 2'!P63:Z63)</f>
        <v>2</v>
      </c>
      <c r="P54" s="162">
        <f t="shared" si="3"/>
        <v>0.54335</v>
      </c>
      <c r="Q54" s="202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</row>
    <row r="55" spans="1:47" ht="15" customHeight="1" x14ac:dyDescent="0.25">
      <c r="A55" s="123">
        <f t="shared" si="2"/>
        <v>52</v>
      </c>
      <c r="B55" s="99" t="s">
        <v>67</v>
      </c>
      <c r="C55" s="144">
        <v>0.53369999999999995</v>
      </c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6">
        <f t="shared" si="0"/>
        <v>0.53369999999999995</v>
      </c>
      <c r="O55" s="160">
        <f>SUM('reken 2'!P21:Z21)</f>
        <v>1</v>
      </c>
      <c r="P55" s="162">
        <f t="shared" si="3"/>
        <v>0.53369999999999995</v>
      </c>
      <c r="Q55" s="202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</row>
    <row r="56" spans="1:47" ht="15" customHeight="1" x14ac:dyDescent="0.25">
      <c r="A56" s="123">
        <f t="shared" si="2"/>
        <v>53</v>
      </c>
      <c r="B56" s="99" t="s">
        <v>30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4">
        <v>0.5232</v>
      </c>
      <c r="M56" s="145"/>
      <c r="N56" s="146">
        <f t="shared" si="0"/>
        <v>0.5232</v>
      </c>
      <c r="O56" s="160">
        <f>SUM('reken 2'!P4:Z4)</f>
        <v>1</v>
      </c>
      <c r="P56" s="162">
        <f t="shared" si="3"/>
        <v>0.5232</v>
      </c>
      <c r="Q56" s="202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</row>
    <row r="57" spans="1:47" ht="15" customHeight="1" x14ac:dyDescent="0.25">
      <c r="A57" s="123">
        <f t="shared" si="2"/>
        <v>54</v>
      </c>
      <c r="B57" s="99" t="s">
        <v>31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4">
        <v>0.5232</v>
      </c>
      <c r="M57" s="145"/>
      <c r="N57" s="146">
        <f t="shared" si="0"/>
        <v>0.5232</v>
      </c>
      <c r="O57" s="160">
        <f>SUM('reken 2'!P93:Z93)</f>
        <v>1</v>
      </c>
      <c r="P57" s="162">
        <f t="shared" si="3"/>
        <v>0.5232</v>
      </c>
      <c r="Q57" s="202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</row>
    <row r="58" spans="1:47" ht="15" customHeight="1" x14ac:dyDescent="0.25">
      <c r="A58" s="123">
        <f t="shared" si="2"/>
        <v>55</v>
      </c>
      <c r="B58" s="99" t="s">
        <v>9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4">
        <v>0.51849999999999996</v>
      </c>
      <c r="M58" s="145"/>
      <c r="N58" s="146">
        <f t="shared" si="0"/>
        <v>0.51849999999999996</v>
      </c>
      <c r="O58" s="160">
        <f>SUM('reken 2'!P35:Z35)</f>
        <v>1</v>
      </c>
      <c r="P58" s="162">
        <f t="shared" si="3"/>
        <v>0.51849999999999996</v>
      </c>
      <c r="Q58" s="202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</row>
    <row r="59" spans="1:47" ht="15" customHeight="1" x14ac:dyDescent="0.25">
      <c r="A59" s="123">
        <f t="shared" si="2"/>
        <v>56</v>
      </c>
      <c r="B59" s="147" t="s">
        <v>75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4">
        <v>0.51849999999999996</v>
      </c>
      <c r="M59" s="145"/>
      <c r="N59" s="146">
        <f t="shared" si="0"/>
        <v>0.51849999999999996</v>
      </c>
      <c r="O59" s="160">
        <f>SUM('reken 2'!P47:Z47)</f>
        <v>1</v>
      </c>
      <c r="P59" s="162">
        <f t="shared" si="3"/>
        <v>0.51849999999999996</v>
      </c>
      <c r="Q59" s="202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</row>
    <row r="60" spans="1:47" ht="15" customHeight="1" x14ac:dyDescent="0.25">
      <c r="A60" s="123">
        <f t="shared" si="2"/>
        <v>57</v>
      </c>
      <c r="B60" s="99" t="s">
        <v>3</v>
      </c>
      <c r="C60" s="145"/>
      <c r="D60" s="145"/>
      <c r="E60" s="144">
        <v>0.54690000000000005</v>
      </c>
      <c r="F60" s="144">
        <v>0.54630000000000001</v>
      </c>
      <c r="G60" s="144">
        <v>0.52339999999999998</v>
      </c>
      <c r="H60" s="145"/>
      <c r="I60" s="145"/>
      <c r="J60" s="145"/>
      <c r="K60" s="145"/>
      <c r="L60" s="144">
        <v>0.48299999999999998</v>
      </c>
      <c r="M60" s="144">
        <v>0.49170000000000003</v>
      </c>
      <c r="N60" s="146">
        <f t="shared" si="0"/>
        <v>2.5913000000000004</v>
      </c>
      <c r="O60" s="160">
        <f>SUM('reken 2'!P33:Z33)</f>
        <v>5</v>
      </c>
      <c r="P60" s="162">
        <f t="shared" si="3"/>
        <v>0.51826000000000005</v>
      </c>
      <c r="Q60" s="202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</row>
    <row r="61" spans="1:47" ht="15" customHeight="1" x14ac:dyDescent="0.25">
      <c r="A61" s="123">
        <f t="shared" si="2"/>
        <v>58</v>
      </c>
      <c r="B61" s="99" t="s">
        <v>4</v>
      </c>
      <c r="C61" s="145"/>
      <c r="D61" s="145"/>
      <c r="E61" s="144">
        <v>0.54690000000000005</v>
      </c>
      <c r="F61" s="144">
        <v>0.54630000000000001</v>
      </c>
      <c r="G61" s="144">
        <v>0.52339999999999998</v>
      </c>
      <c r="H61" s="145"/>
      <c r="I61" s="145"/>
      <c r="J61" s="145"/>
      <c r="K61" s="145"/>
      <c r="L61" s="144">
        <v>0.48299999999999998</v>
      </c>
      <c r="M61" s="144">
        <v>0.49170000000000003</v>
      </c>
      <c r="N61" s="146">
        <f t="shared" si="0"/>
        <v>2.5913000000000004</v>
      </c>
      <c r="O61" s="160">
        <f>SUM('reken 2'!P65:Z65)</f>
        <v>5</v>
      </c>
      <c r="P61" s="162">
        <f t="shared" si="3"/>
        <v>0.51826000000000005</v>
      </c>
      <c r="Q61" s="202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</row>
    <row r="62" spans="1:47" ht="15" customHeight="1" x14ac:dyDescent="0.25">
      <c r="A62" s="123">
        <f t="shared" si="2"/>
        <v>59</v>
      </c>
      <c r="B62" s="99" t="s">
        <v>19</v>
      </c>
      <c r="C62" s="145"/>
      <c r="D62" s="144">
        <v>0.5151</v>
      </c>
      <c r="E62" s="145"/>
      <c r="F62" s="145"/>
      <c r="G62" s="145"/>
      <c r="H62" s="145"/>
      <c r="I62" s="145"/>
      <c r="J62" s="145"/>
      <c r="K62" s="145"/>
      <c r="L62" s="145"/>
      <c r="M62" s="145"/>
      <c r="N62" s="146">
        <f t="shared" si="0"/>
        <v>0.5151</v>
      </c>
      <c r="O62" s="160">
        <f>SUM('reken 2'!P11:Z11)</f>
        <v>1</v>
      </c>
      <c r="P62" s="162">
        <f t="shared" si="3"/>
        <v>0.5151</v>
      </c>
      <c r="Q62" s="202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</row>
    <row r="63" spans="1:47" ht="15" customHeight="1" x14ac:dyDescent="0.25">
      <c r="A63" s="123">
        <f t="shared" si="2"/>
        <v>60</v>
      </c>
      <c r="B63" s="99" t="s">
        <v>40</v>
      </c>
      <c r="C63" s="145"/>
      <c r="D63" s="144">
        <v>0.49590000000000001</v>
      </c>
      <c r="E63" s="144">
        <v>0.51790000000000003</v>
      </c>
      <c r="F63" s="144">
        <v>0.50729999999999997</v>
      </c>
      <c r="G63" s="144">
        <v>0.50739999999999996</v>
      </c>
      <c r="H63" s="144">
        <v>0.52290000000000003</v>
      </c>
      <c r="I63" s="145"/>
      <c r="J63" s="145"/>
      <c r="K63" s="145"/>
      <c r="L63" s="145"/>
      <c r="M63" s="145"/>
      <c r="N63" s="146">
        <f t="shared" si="0"/>
        <v>2.5514000000000001</v>
      </c>
      <c r="O63" s="160">
        <f>SUM('reken 2'!P3:Z3)</f>
        <v>5</v>
      </c>
      <c r="P63" s="162">
        <f t="shared" si="3"/>
        <v>0.51028000000000007</v>
      </c>
      <c r="Q63" s="202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</row>
    <row r="64" spans="1:47" ht="15" customHeight="1" x14ac:dyDescent="0.25">
      <c r="A64" s="123">
        <f t="shared" si="2"/>
        <v>61</v>
      </c>
      <c r="B64" s="99" t="s">
        <v>41</v>
      </c>
      <c r="C64" s="145"/>
      <c r="D64" s="144">
        <v>0.49590000000000001</v>
      </c>
      <c r="E64" s="144">
        <v>0.51790000000000003</v>
      </c>
      <c r="F64" s="144">
        <v>0.50729999999999997</v>
      </c>
      <c r="G64" s="144">
        <v>0.50739999999999996</v>
      </c>
      <c r="H64" s="144">
        <v>0.52290000000000003</v>
      </c>
      <c r="I64" s="145"/>
      <c r="J64" s="145"/>
      <c r="K64" s="145"/>
      <c r="L64" s="145"/>
      <c r="M64" s="145"/>
      <c r="N64" s="146">
        <f t="shared" si="0"/>
        <v>2.5514000000000001</v>
      </c>
      <c r="O64" s="160">
        <f>SUM('reken 2'!P25:Z25)</f>
        <v>5</v>
      </c>
      <c r="P64" s="162">
        <f t="shared" si="3"/>
        <v>0.51028000000000007</v>
      </c>
      <c r="Q64" s="202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</row>
    <row r="65" spans="1:47" ht="15" customHeight="1" x14ac:dyDescent="0.25">
      <c r="A65" s="123">
        <f t="shared" si="2"/>
        <v>62</v>
      </c>
      <c r="B65" s="147" t="s">
        <v>38</v>
      </c>
      <c r="C65" s="144">
        <v>0.50739999999999996</v>
      </c>
      <c r="D65" s="145"/>
      <c r="E65" s="144">
        <v>0.49690000000000001</v>
      </c>
      <c r="F65" s="144">
        <v>0.46700000000000003</v>
      </c>
      <c r="G65" s="145"/>
      <c r="H65" s="144">
        <v>0.57050000000000001</v>
      </c>
      <c r="I65" s="145"/>
      <c r="J65" s="144">
        <v>0.47299999999999998</v>
      </c>
      <c r="K65" s="145"/>
      <c r="L65" s="145"/>
      <c r="M65" s="145"/>
      <c r="N65" s="146">
        <f t="shared" si="0"/>
        <v>2.5148000000000001</v>
      </c>
      <c r="O65" s="160">
        <f>SUM('reken 2'!P6:Z6)</f>
        <v>5</v>
      </c>
      <c r="P65" s="162">
        <f t="shared" si="3"/>
        <v>0.50296000000000007</v>
      </c>
      <c r="Q65" s="202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</row>
    <row r="66" spans="1:47" ht="15" customHeight="1" x14ac:dyDescent="0.25">
      <c r="A66" s="123">
        <f t="shared" si="2"/>
        <v>63</v>
      </c>
      <c r="B66" s="147" t="s">
        <v>39</v>
      </c>
      <c r="C66" s="144">
        <v>0.50739999999999996</v>
      </c>
      <c r="D66" s="145"/>
      <c r="E66" s="144">
        <v>0.49690000000000001</v>
      </c>
      <c r="F66" s="144">
        <v>0.46700000000000003</v>
      </c>
      <c r="G66" s="145"/>
      <c r="H66" s="144">
        <v>0.57050000000000001</v>
      </c>
      <c r="I66" s="145"/>
      <c r="J66" s="144">
        <v>0.47299999999999998</v>
      </c>
      <c r="K66" s="145"/>
      <c r="L66" s="145"/>
      <c r="M66" s="145"/>
      <c r="N66" s="146">
        <f t="shared" si="0"/>
        <v>2.5148000000000001</v>
      </c>
      <c r="O66" s="160">
        <f>SUM('reken 2'!P17:Z17)</f>
        <v>5</v>
      </c>
      <c r="P66" s="162">
        <f t="shared" si="3"/>
        <v>0.50296000000000007</v>
      </c>
      <c r="Q66" s="202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</row>
    <row r="67" spans="1:47" ht="15" customHeight="1" x14ac:dyDescent="0.25">
      <c r="A67" s="123">
        <f t="shared" si="2"/>
        <v>64</v>
      </c>
      <c r="B67" s="99" t="s">
        <v>33</v>
      </c>
      <c r="C67" s="144">
        <v>0.42220000000000002</v>
      </c>
      <c r="D67" s="144">
        <v>0.5151</v>
      </c>
      <c r="E67" s="145"/>
      <c r="F67" s="145"/>
      <c r="G67" s="145"/>
      <c r="H67" s="144">
        <v>0.55349999999999999</v>
      </c>
      <c r="I67" s="145"/>
      <c r="J67" s="145"/>
      <c r="K67" s="145"/>
      <c r="L67" s="145"/>
      <c r="M67" s="145"/>
      <c r="N67" s="146">
        <f t="shared" si="0"/>
        <v>1.4908000000000001</v>
      </c>
      <c r="O67" s="160">
        <f>SUM('reken 2'!P96:Z96)</f>
        <v>3</v>
      </c>
      <c r="P67" s="162">
        <f t="shared" si="3"/>
        <v>0.49693333333333339</v>
      </c>
      <c r="Q67" s="202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</row>
    <row r="68" spans="1:47" ht="15" customHeight="1" x14ac:dyDescent="0.25">
      <c r="A68" s="123">
        <f t="shared" si="2"/>
        <v>65</v>
      </c>
      <c r="B68" s="100" t="s">
        <v>102</v>
      </c>
      <c r="C68" s="145"/>
      <c r="D68" s="145"/>
      <c r="E68" s="145"/>
      <c r="F68" s="145"/>
      <c r="G68" s="145"/>
      <c r="H68" s="145"/>
      <c r="I68" s="144">
        <v>0.496</v>
      </c>
      <c r="J68" s="145"/>
      <c r="K68" s="145"/>
      <c r="L68" s="145"/>
      <c r="M68" s="145"/>
      <c r="N68" s="146">
        <f t="shared" ref="N68:N77" si="4">SUM(C68:M68)</f>
        <v>0.496</v>
      </c>
      <c r="O68" s="160">
        <f>SUM('reken 2'!P109:Z109)</f>
        <v>1</v>
      </c>
      <c r="P68" s="162">
        <f t="shared" si="3"/>
        <v>0.496</v>
      </c>
      <c r="Q68" s="202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</row>
    <row r="69" spans="1:47" ht="15" customHeight="1" x14ac:dyDescent="0.25">
      <c r="A69" s="123">
        <f t="shared" ref="A69:A77" si="5">A68+1</f>
        <v>66</v>
      </c>
      <c r="B69" s="147" t="s">
        <v>86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4">
        <v>0.48770000000000002</v>
      </c>
      <c r="M69" s="145"/>
      <c r="N69" s="146">
        <f t="shared" si="4"/>
        <v>0.48770000000000002</v>
      </c>
      <c r="O69" s="160">
        <f>SUM('reken 2'!P56:Z56)</f>
        <v>1</v>
      </c>
      <c r="P69" s="162">
        <f t="shared" si="3"/>
        <v>0.48770000000000002</v>
      </c>
      <c r="Q69" s="202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</row>
    <row r="70" spans="1:47" ht="15" customHeight="1" x14ac:dyDescent="0.25">
      <c r="A70" s="123">
        <f t="shared" si="5"/>
        <v>67</v>
      </c>
      <c r="B70" s="148" t="s">
        <v>87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4">
        <v>0.48770000000000002</v>
      </c>
      <c r="M70" s="145"/>
      <c r="N70" s="146">
        <f t="shared" si="4"/>
        <v>0.48770000000000002</v>
      </c>
      <c r="O70" s="160">
        <f>SUM('reken 2'!P89:Z89)</f>
        <v>1</v>
      </c>
      <c r="P70" s="162">
        <f t="shared" si="3"/>
        <v>0.48770000000000002</v>
      </c>
      <c r="Q70" s="202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</row>
    <row r="71" spans="1:47" ht="15" customHeight="1" x14ac:dyDescent="0.25">
      <c r="A71" s="123">
        <f t="shared" si="5"/>
        <v>68</v>
      </c>
      <c r="B71" s="99" t="s">
        <v>32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4">
        <v>0.48299999999999998</v>
      </c>
      <c r="M71" s="145"/>
      <c r="N71" s="146">
        <f t="shared" si="4"/>
        <v>0.48299999999999998</v>
      </c>
      <c r="O71" s="160">
        <f>SUM('reken 2'!P78:Z78)</f>
        <v>1</v>
      </c>
      <c r="P71" s="162">
        <f t="shared" si="3"/>
        <v>0.48299999999999998</v>
      </c>
      <c r="Q71" s="202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</row>
    <row r="72" spans="1:47" ht="15" customHeight="1" x14ac:dyDescent="0.25">
      <c r="A72" s="123">
        <f t="shared" si="5"/>
        <v>69</v>
      </c>
      <c r="B72" s="147" t="s">
        <v>49</v>
      </c>
      <c r="C72" s="144">
        <v>0.48699999999999999</v>
      </c>
      <c r="D72" s="145"/>
      <c r="E72" s="144">
        <v>0.49659999999999999</v>
      </c>
      <c r="F72" s="145"/>
      <c r="G72" s="145"/>
      <c r="H72" s="145"/>
      <c r="I72" s="145"/>
      <c r="J72" s="145"/>
      <c r="K72" s="144">
        <v>0.49509999999999998</v>
      </c>
      <c r="L72" s="144">
        <v>0.46139999999999998</v>
      </c>
      <c r="M72" s="144">
        <v>0.4657</v>
      </c>
      <c r="N72" s="146">
        <f t="shared" si="4"/>
        <v>2.4058000000000002</v>
      </c>
      <c r="O72" s="160">
        <f>SUM('reken 2'!P27:Z27)</f>
        <v>5</v>
      </c>
      <c r="P72" s="162">
        <f t="shared" si="3"/>
        <v>0.48116000000000003</v>
      </c>
      <c r="Q72" s="202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</row>
    <row r="73" spans="1:47" ht="15" customHeight="1" x14ac:dyDescent="0.25">
      <c r="A73" s="123">
        <f t="shared" si="5"/>
        <v>70</v>
      </c>
      <c r="B73" s="99" t="s">
        <v>16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4">
        <v>0.4713</v>
      </c>
      <c r="N73" s="146">
        <f t="shared" si="4"/>
        <v>0.4713</v>
      </c>
      <c r="O73" s="160">
        <f>SUM('reken 2'!P36:Z36)</f>
        <v>1</v>
      </c>
      <c r="P73" s="162">
        <f t="shared" si="3"/>
        <v>0.4713</v>
      </c>
      <c r="Q73" s="202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</row>
    <row r="74" spans="1:47" ht="15" customHeight="1" x14ac:dyDescent="0.25">
      <c r="A74" s="123">
        <f t="shared" si="5"/>
        <v>71</v>
      </c>
      <c r="B74" s="99" t="s">
        <v>17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4">
        <v>0.4713</v>
      </c>
      <c r="N74" s="146">
        <f t="shared" si="4"/>
        <v>0.4713</v>
      </c>
      <c r="O74" s="160">
        <f>SUM('reken 2'!P102:Z102)</f>
        <v>1</v>
      </c>
      <c r="P74" s="162">
        <f t="shared" si="3"/>
        <v>0.4713</v>
      </c>
      <c r="Q74" s="202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</row>
    <row r="75" spans="1:47" ht="15" customHeight="1" x14ac:dyDescent="0.25">
      <c r="A75" s="123">
        <f t="shared" si="5"/>
        <v>72</v>
      </c>
      <c r="B75" s="99" t="s">
        <v>76</v>
      </c>
      <c r="C75" s="144">
        <v>0.42220000000000002</v>
      </c>
      <c r="D75" s="144">
        <v>0.40870000000000001</v>
      </c>
      <c r="E75" s="145"/>
      <c r="F75" s="145"/>
      <c r="G75" s="145"/>
      <c r="H75" s="144">
        <v>0.55349999999999999</v>
      </c>
      <c r="I75" s="145"/>
      <c r="J75" s="145"/>
      <c r="K75" s="145"/>
      <c r="L75" s="145"/>
      <c r="M75" s="145"/>
      <c r="N75" s="146">
        <f t="shared" si="4"/>
        <v>1.3843999999999999</v>
      </c>
      <c r="O75" s="160">
        <f>SUM('reken 2'!P68:Z68)</f>
        <v>3</v>
      </c>
      <c r="P75" s="162">
        <f t="shared" si="3"/>
        <v>0.46146666666666664</v>
      </c>
      <c r="Q75" s="202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</row>
    <row r="76" spans="1:47" ht="15" customHeight="1" x14ac:dyDescent="0.25">
      <c r="A76" s="123">
        <f t="shared" si="5"/>
        <v>73</v>
      </c>
      <c r="B76" s="99" t="s">
        <v>107</v>
      </c>
      <c r="C76" s="145"/>
      <c r="D76" s="145"/>
      <c r="E76" s="145"/>
      <c r="F76" s="145"/>
      <c r="G76" s="145"/>
      <c r="H76" s="144">
        <v>0.37830000000000003</v>
      </c>
      <c r="I76" s="145"/>
      <c r="J76" s="145"/>
      <c r="K76" s="145"/>
      <c r="L76" s="145"/>
      <c r="M76" s="145"/>
      <c r="N76" s="146">
        <f t="shared" si="4"/>
        <v>0.37830000000000003</v>
      </c>
      <c r="O76" s="160">
        <f>SUM('reken 2'!P84:Z84)</f>
        <v>1</v>
      </c>
      <c r="P76" s="162">
        <f t="shared" si="3"/>
        <v>0.37830000000000003</v>
      </c>
      <c r="Q76" s="202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</row>
    <row r="77" spans="1:47" ht="15" customHeight="1" x14ac:dyDescent="0.25">
      <c r="A77" s="123">
        <f t="shared" si="5"/>
        <v>74</v>
      </c>
      <c r="B77" s="99" t="s">
        <v>108</v>
      </c>
      <c r="C77" s="145"/>
      <c r="D77" s="145"/>
      <c r="E77" s="145"/>
      <c r="F77" s="145"/>
      <c r="G77" s="145"/>
      <c r="H77" s="144">
        <v>0.37830000000000003</v>
      </c>
      <c r="I77" s="145"/>
      <c r="J77" s="145"/>
      <c r="K77" s="145"/>
      <c r="L77" s="145"/>
      <c r="M77" s="145"/>
      <c r="N77" s="146">
        <f t="shared" si="4"/>
        <v>0.37830000000000003</v>
      </c>
      <c r="O77" s="160">
        <f>SUM('reken 2'!P101:Z101)</f>
        <v>1</v>
      </c>
      <c r="P77" s="162">
        <f t="shared" si="3"/>
        <v>0.37830000000000003</v>
      </c>
      <c r="Q77" s="202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</row>
    <row r="78" spans="1:47" ht="15" customHeight="1" thickBot="1" x14ac:dyDescent="0.3">
      <c r="A78" s="203"/>
      <c r="B78" s="204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6"/>
      <c r="O78" s="207"/>
      <c r="P78" s="163"/>
      <c r="Q78" s="208"/>
      <c r="R78" s="209"/>
      <c r="S78" s="209"/>
      <c r="T78" s="209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</row>
    <row r="79" spans="1:47" ht="15" customHeight="1" x14ac:dyDescent="0.25">
      <c r="A79" s="221"/>
      <c r="B79" s="222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4"/>
      <c r="O79" s="223"/>
      <c r="P79" s="224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</row>
    <row r="80" spans="1:47" ht="15" customHeight="1" x14ac:dyDescent="0.25">
      <c r="A80" s="213"/>
      <c r="B80" s="214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6"/>
      <c r="O80" s="215"/>
      <c r="P80" s="216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</row>
    <row r="81" spans="1:47" ht="15" customHeight="1" x14ac:dyDescent="0.25">
      <c r="A81" s="213"/>
      <c r="B81" s="214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6"/>
      <c r="O81" s="215"/>
      <c r="P81" s="216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</row>
    <row r="82" spans="1:47" ht="15" customHeight="1" x14ac:dyDescent="0.25">
      <c r="A82" s="213"/>
      <c r="B82" s="214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6"/>
      <c r="O82" s="215"/>
      <c r="P82" s="216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</row>
    <row r="83" spans="1:47" ht="15" customHeight="1" x14ac:dyDescent="0.25">
      <c r="A83" s="213"/>
      <c r="B83" s="214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6"/>
      <c r="O83" s="215"/>
      <c r="P83" s="216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</row>
    <row r="84" spans="1:47" ht="15" customHeight="1" x14ac:dyDescent="0.25">
      <c r="A84" s="213"/>
      <c r="B84" s="214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6"/>
      <c r="O84" s="215"/>
      <c r="P84" s="216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</row>
    <row r="85" spans="1:47" ht="15" customHeight="1" x14ac:dyDescent="0.25">
      <c r="A85" s="213"/>
      <c r="B85" s="214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6"/>
      <c r="O85" s="215"/>
      <c r="P85" s="216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</row>
    <row r="86" spans="1:47" ht="15" customHeight="1" x14ac:dyDescent="0.25">
      <c r="A86" s="213"/>
      <c r="B86" s="214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6"/>
      <c r="O86" s="215"/>
      <c r="P86" s="216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</row>
    <row r="87" spans="1:47" ht="15" customHeight="1" x14ac:dyDescent="0.25">
      <c r="A87" s="213"/>
      <c r="B87" s="214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6"/>
      <c r="O87" s="215"/>
      <c r="P87" s="216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</row>
    <row r="88" spans="1:47" ht="15" customHeight="1" x14ac:dyDescent="0.25">
      <c r="A88" s="213"/>
      <c r="B88" s="214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6"/>
      <c r="O88" s="215"/>
      <c r="P88" s="216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</row>
    <row r="89" spans="1:47" ht="15" customHeight="1" x14ac:dyDescent="0.25">
      <c r="A89" s="213"/>
      <c r="B89" s="214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6"/>
      <c r="O89" s="215"/>
      <c r="P89" s="216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</row>
    <row r="90" spans="1:47" ht="15" customHeight="1" x14ac:dyDescent="0.25">
      <c r="A90" s="213"/>
      <c r="B90" s="214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6"/>
      <c r="O90" s="215"/>
      <c r="P90" s="216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</row>
    <row r="91" spans="1:47" ht="15" customHeight="1" x14ac:dyDescent="0.25">
      <c r="A91" s="213"/>
      <c r="B91" s="214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6"/>
      <c r="O91" s="215"/>
      <c r="P91" s="216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</row>
    <row r="92" spans="1:47" ht="15" customHeight="1" x14ac:dyDescent="0.25">
      <c r="A92" s="213"/>
      <c r="B92" s="214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6"/>
      <c r="O92" s="215"/>
      <c r="P92" s="216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</row>
    <row r="93" spans="1:47" ht="15" customHeight="1" x14ac:dyDescent="0.25">
      <c r="A93" s="213"/>
      <c r="B93" s="214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6"/>
      <c r="O93" s="215"/>
      <c r="P93" s="216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</row>
    <row r="94" spans="1:47" ht="15" customHeight="1" x14ac:dyDescent="0.25">
      <c r="A94" s="213"/>
      <c r="B94" s="214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6"/>
      <c r="O94" s="215"/>
      <c r="P94" s="216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</row>
    <row r="95" spans="1:47" ht="15" customHeight="1" x14ac:dyDescent="0.25">
      <c r="A95" s="213"/>
      <c r="B95" s="214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6"/>
      <c r="O95" s="215"/>
      <c r="P95" s="216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</row>
    <row r="96" spans="1:47" ht="15" customHeight="1" x14ac:dyDescent="0.25">
      <c r="A96" s="213"/>
      <c r="B96" s="214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6"/>
      <c r="O96" s="215"/>
      <c r="P96" s="216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</row>
    <row r="97" spans="1:47" ht="15" customHeight="1" x14ac:dyDescent="0.25">
      <c r="A97" s="213"/>
      <c r="B97" s="214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6"/>
      <c r="O97" s="215"/>
      <c r="P97" s="216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</row>
    <row r="98" spans="1:47" ht="15" customHeight="1" x14ac:dyDescent="0.25">
      <c r="A98" s="213"/>
      <c r="B98" s="217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6"/>
      <c r="O98" s="215"/>
      <c r="P98" s="216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</row>
    <row r="99" spans="1:47" ht="15" customHeight="1" x14ac:dyDescent="0.25">
      <c r="A99" s="213"/>
      <c r="B99" s="217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6"/>
      <c r="O99" s="215"/>
      <c r="P99" s="216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</row>
    <row r="100" spans="1:47" ht="15" customHeight="1" x14ac:dyDescent="0.25">
      <c r="A100" s="213"/>
      <c r="B100" s="214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6"/>
      <c r="O100" s="215"/>
      <c r="P100" s="216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</row>
    <row r="101" spans="1:47" ht="15" customHeight="1" x14ac:dyDescent="0.25">
      <c r="A101" s="213"/>
      <c r="B101" s="217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6"/>
      <c r="O101" s="215"/>
      <c r="P101" s="216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</row>
    <row r="102" spans="1:47" ht="15" customHeight="1" x14ac:dyDescent="0.25">
      <c r="A102" s="213"/>
      <c r="B102" s="214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6"/>
      <c r="O102" s="215"/>
      <c r="P102" s="216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</row>
    <row r="103" spans="1:47" ht="15" customHeight="1" x14ac:dyDescent="0.25">
      <c r="A103" s="213"/>
      <c r="B103" s="214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6"/>
      <c r="O103" s="215"/>
      <c r="P103" s="216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</row>
    <row r="104" spans="1:47" ht="15" customHeight="1" x14ac:dyDescent="0.25">
      <c r="A104" s="213"/>
      <c r="B104" s="214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6"/>
      <c r="O104" s="215"/>
      <c r="P104" s="216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</row>
    <row r="105" spans="1:47" ht="15" customHeight="1" x14ac:dyDescent="0.25">
      <c r="A105" s="213"/>
      <c r="B105" s="214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6"/>
      <c r="O105" s="215"/>
      <c r="P105" s="216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</row>
    <row r="106" spans="1:47" ht="15" customHeight="1" x14ac:dyDescent="0.25">
      <c r="A106" s="213"/>
      <c r="B106" s="214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6"/>
      <c r="O106" s="215"/>
      <c r="P106" s="216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</row>
    <row r="107" spans="1:47" ht="15" customHeight="1" x14ac:dyDescent="0.25">
      <c r="A107" s="213"/>
      <c r="B107" s="214"/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6"/>
      <c r="O107" s="215"/>
      <c r="P107" s="216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</row>
    <row r="108" spans="1:47" ht="15" customHeight="1" x14ac:dyDescent="0.25">
      <c r="A108" s="213"/>
      <c r="B108" s="214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6"/>
      <c r="O108" s="215"/>
      <c r="P108" s="216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</row>
    <row r="109" spans="1:47" ht="15" customHeight="1" x14ac:dyDescent="0.25">
      <c r="A109" s="213"/>
      <c r="B109" s="214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6"/>
      <c r="O109" s="215"/>
      <c r="P109" s="216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</row>
    <row r="110" spans="1:47" ht="15" customHeight="1" x14ac:dyDescent="0.25">
      <c r="A110" s="213"/>
      <c r="B110" s="214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6"/>
      <c r="O110" s="215"/>
      <c r="P110" s="216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</row>
    <row r="111" spans="1:47" ht="15" customHeight="1" x14ac:dyDescent="0.25">
      <c r="A111" s="213"/>
      <c r="B111" s="214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6"/>
      <c r="O111" s="215"/>
      <c r="P111" s="216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</row>
    <row r="112" spans="1:47" ht="15" customHeight="1" x14ac:dyDescent="0.25">
      <c r="A112" s="218"/>
      <c r="B112" s="219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6"/>
      <c r="Q112" s="220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</row>
    <row r="113" spans="1:47" ht="15" customHeight="1" x14ac:dyDescent="0.25">
      <c r="A113" s="218"/>
      <c r="B113" s="219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6"/>
      <c r="Q113" s="220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</row>
    <row r="114" spans="1:47" ht="15" customHeight="1" x14ac:dyDescent="0.25">
      <c r="A114" s="218"/>
      <c r="B114" s="219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6"/>
      <c r="Q114" s="220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</row>
    <row r="115" spans="1:47" ht="15" customHeight="1" x14ac:dyDescent="0.25">
      <c r="A115" s="218"/>
      <c r="B115" s="219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6"/>
      <c r="Q115" s="220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</row>
    <row r="116" spans="1:47" ht="15" customHeight="1" x14ac:dyDescent="0.25">
      <c r="B116" s="210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50"/>
      <c r="Q116" s="211"/>
      <c r="R116" s="212"/>
      <c r="S116" s="212"/>
      <c r="T116" s="212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</row>
    <row r="117" spans="1:47" ht="15" customHeight="1" x14ac:dyDescent="0.25">
      <c r="Q117" s="200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</row>
    <row r="118" spans="1:47" ht="15" customHeight="1" x14ac:dyDescent="0.25">
      <c r="Q118" s="200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</row>
    <row r="119" spans="1:47" ht="15" customHeight="1" x14ac:dyDescent="0.25">
      <c r="Q119" s="200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</row>
    <row r="120" spans="1:47" ht="15" customHeight="1" x14ac:dyDescent="0.25">
      <c r="Q120" s="200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</row>
    <row r="121" spans="1:47" ht="15" customHeight="1" x14ac:dyDescent="0.25">
      <c r="Q121" s="200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</row>
    <row r="122" spans="1:47" ht="15" customHeight="1" x14ac:dyDescent="0.25">
      <c r="Q122" s="200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</row>
    <row r="123" spans="1:47" ht="15" customHeight="1" x14ac:dyDescent="0.25">
      <c r="Q123" s="200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</row>
    <row r="124" spans="1:47" ht="15" customHeight="1" x14ac:dyDescent="0.25">
      <c r="Q124" s="200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</row>
    <row r="125" spans="1:47" ht="15" customHeight="1" x14ac:dyDescent="0.25">
      <c r="Q125" s="200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</row>
    <row r="126" spans="1:47" ht="15" customHeight="1" x14ac:dyDescent="0.25">
      <c r="Q126" s="200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</row>
    <row r="127" spans="1:47" ht="15" customHeight="1" x14ac:dyDescent="0.25">
      <c r="Q127" s="200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</row>
    <row r="128" spans="1:47" ht="15" customHeight="1" x14ac:dyDescent="0.25">
      <c r="Q128" s="200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</row>
    <row r="129" spans="10:47" ht="15" customHeight="1" x14ac:dyDescent="0.25">
      <c r="Q129" s="200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</row>
    <row r="130" spans="10:47" ht="15" customHeight="1" x14ac:dyDescent="0.25">
      <c r="Q130" s="200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</row>
    <row r="131" spans="10:47" ht="15" customHeight="1" x14ac:dyDescent="0.25">
      <c r="Q131" s="200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</row>
    <row r="132" spans="10:47" ht="15" customHeight="1" x14ac:dyDescent="0.25">
      <c r="J132" s="154">
        <v>0.60419999999999996</v>
      </c>
      <c r="Q132" s="202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</row>
    <row r="133" spans="10:47" ht="15" customHeight="1" x14ac:dyDescent="0.25">
      <c r="Q133" s="200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</row>
    <row r="134" spans="10:47" ht="15" customHeight="1" x14ac:dyDescent="0.25">
      <c r="Q134" s="200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</row>
    <row r="135" spans="10:47" ht="15" customHeight="1" x14ac:dyDescent="0.25">
      <c r="Q135" s="200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</row>
    <row r="136" spans="10:47" ht="15" customHeight="1" x14ac:dyDescent="0.25">
      <c r="Q136" s="200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</row>
    <row r="137" spans="10:47" ht="15" customHeight="1" x14ac:dyDescent="0.25">
      <c r="Q137" s="200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</row>
    <row r="138" spans="10:47" ht="15" customHeight="1" x14ac:dyDescent="0.25">
      <c r="Q138" s="200"/>
      <c r="R138" s="201"/>
      <c r="S138" s="201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</row>
    <row r="139" spans="10:47" ht="15" customHeight="1" x14ac:dyDescent="0.25">
      <c r="Q139" s="200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</row>
    <row r="140" spans="10:47" ht="15" customHeight="1" x14ac:dyDescent="0.25">
      <c r="Q140" s="200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</row>
    <row r="141" spans="10:47" ht="15" customHeight="1" x14ac:dyDescent="0.25">
      <c r="Q141" s="200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</row>
    <row r="142" spans="10:47" ht="15" customHeight="1" x14ac:dyDescent="0.25">
      <c r="Q142" s="200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</row>
    <row r="143" spans="10:47" ht="15" customHeight="1" x14ac:dyDescent="0.25">
      <c r="Q143" s="200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</row>
    <row r="144" spans="10:47" ht="15" customHeight="1" x14ac:dyDescent="0.25">
      <c r="Q144" s="200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</row>
    <row r="145" spans="17:47" ht="15" customHeight="1" x14ac:dyDescent="0.25">
      <c r="Q145" s="200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</row>
    <row r="146" spans="17:47" ht="15" customHeight="1" x14ac:dyDescent="0.25">
      <c r="Q146" s="200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</row>
    <row r="147" spans="17:47" ht="15" customHeight="1" x14ac:dyDescent="0.25">
      <c r="Q147" s="200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</row>
    <row r="148" spans="17:47" ht="15" customHeight="1" x14ac:dyDescent="0.25">
      <c r="Q148" s="200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</row>
    <row r="149" spans="17:47" ht="15" customHeight="1" x14ac:dyDescent="0.25">
      <c r="Q149" s="200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</row>
    <row r="150" spans="17:47" ht="15" customHeight="1" x14ac:dyDescent="0.25">
      <c r="Q150" s="200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</row>
    <row r="151" spans="17:47" ht="15" customHeight="1" x14ac:dyDescent="0.25">
      <c r="Q151" s="200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</row>
    <row r="152" spans="17:47" ht="15" customHeight="1" x14ac:dyDescent="0.25">
      <c r="Q152" s="200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</row>
    <row r="153" spans="17:47" ht="15" customHeight="1" x14ac:dyDescent="0.25">
      <c r="Q153" s="200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</row>
    <row r="154" spans="17:47" ht="15" customHeight="1" x14ac:dyDescent="0.25">
      <c r="Q154" s="200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</row>
    <row r="155" spans="17:47" ht="15" customHeight="1" x14ac:dyDescent="0.25">
      <c r="Q155" s="200"/>
      <c r="R155" s="201"/>
      <c r="S155" s="201"/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</row>
    <row r="156" spans="17:47" ht="15" customHeight="1" x14ac:dyDescent="0.25">
      <c r="Q156" s="200"/>
      <c r="R156" s="201"/>
      <c r="S156" s="201"/>
      <c r="T156" s="201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</row>
    <row r="157" spans="17:47" ht="15" customHeight="1" x14ac:dyDescent="0.25">
      <c r="Q157" s="200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</row>
    <row r="158" spans="17:47" ht="15" customHeight="1" x14ac:dyDescent="0.25">
      <c r="Q158" s="200"/>
      <c r="R158" s="201"/>
      <c r="S158" s="201"/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</row>
    <row r="159" spans="17:47" ht="15" customHeight="1" x14ac:dyDescent="0.25">
      <c r="Q159" s="200"/>
      <c r="R159" s="201"/>
      <c r="S159" s="201"/>
      <c r="T159" s="201"/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</row>
    <row r="160" spans="17:47" ht="15" customHeight="1" x14ac:dyDescent="0.25">
      <c r="Q160" s="200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</row>
    <row r="161" spans="17:47" ht="15" customHeight="1" x14ac:dyDescent="0.25">
      <c r="Q161" s="200"/>
      <c r="R161" s="201"/>
      <c r="S161" s="201"/>
      <c r="T161" s="201"/>
      <c r="U161" s="201"/>
      <c r="V161" s="201"/>
      <c r="W161" s="201"/>
      <c r="X161" s="201"/>
      <c r="Y161" s="20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</row>
    <row r="162" spans="17:47" ht="15" customHeight="1" x14ac:dyDescent="0.25">
      <c r="Q162" s="200"/>
      <c r="R162" s="201"/>
      <c r="S162" s="201"/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</row>
    <row r="163" spans="17:47" ht="15" customHeight="1" x14ac:dyDescent="0.25">
      <c r="Q163" s="200"/>
      <c r="R163" s="201"/>
      <c r="S163" s="201"/>
      <c r="T163" s="201"/>
      <c r="U163" s="201"/>
      <c r="V163" s="201"/>
      <c r="W163" s="201"/>
      <c r="X163" s="201"/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</row>
    <row r="164" spans="17:47" ht="15" customHeight="1" x14ac:dyDescent="0.25">
      <c r="Q164" s="200"/>
      <c r="R164" s="201"/>
      <c r="S164" s="201"/>
      <c r="T164" s="201"/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</row>
    <row r="165" spans="17:47" ht="15" customHeight="1" x14ac:dyDescent="0.25">
      <c r="Q165" s="200"/>
      <c r="R165" s="201"/>
      <c r="S165" s="201"/>
      <c r="T165" s="201"/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</row>
    <row r="166" spans="17:47" ht="15" customHeight="1" x14ac:dyDescent="0.25">
      <c r="Q166" s="200"/>
      <c r="R166" s="201"/>
      <c r="S166" s="201"/>
      <c r="T166" s="201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</row>
    <row r="167" spans="17:47" ht="15" customHeight="1" x14ac:dyDescent="0.25">
      <c r="Q167" s="200"/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201"/>
      <c r="AD167" s="201"/>
      <c r="AE167" s="201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</row>
    <row r="168" spans="17:47" ht="15" customHeight="1" x14ac:dyDescent="0.25">
      <c r="Q168" s="200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</row>
    <row r="169" spans="17:47" ht="15" customHeight="1" x14ac:dyDescent="0.25">
      <c r="Q169" s="200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</row>
    <row r="170" spans="17:47" ht="15" customHeight="1" x14ac:dyDescent="0.25">
      <c r="Q170" s="200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</row>
    <row r="171" spans="17:47" ht="15" customHeight="1" x14ac:dyDescent="0.25">
      <c r="Q171" s="200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</row>
    <row r="172" spans="17:47" ht="15" customHeight="1" x14ac:dyDescent="0.25">
      <c r="Q172" s="200"/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</row>
    <row r="173" spans="17:47" ht="15" customHeight="1" x14ac:dyDescent="0.25">
      <c r="Q173" s="200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</row>
    <row r="174" spans="17:47" ht="15" customHeight="1" x14ac:dyDescent="0.25">
      <c r="Q174" s="200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01"/>
      <c r="AU174" s="201"/>
    </row>
    <row r="175" spans="17:47" ht="15" customHeight="1" x14ac:dyDescent="0.25">
      <c r="Q175" s="200"/>
      <c r="R175" s="201"/>
      <c r="S175" s="201"/>
      <c r="T175" s="201"/>
      <c r="U175" s="201"/>
      <c r="V175" s="201"/>
      <c r="W175" s="201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01"/>
      <c r="AU175" s="201"/>
    </row>
    <row r="176" spans="17:47" ht="15" customHeight="1" x14ac:dyDescent="0.25">
      <c r="Q176" s="200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</row>
    <row r="177" spans="17:47" ht="15" customHeight="1" x14ac:dyDescent="0.25">
      <c r="Q177" s="200"/>
      <c r="R177" s="201"/>
      <c r="S177" s="201"/>
      <c r="T177" s="201"/>
      <c r="U177" s="201"/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1"/>
      <c r="AF177" s="201"/>
      <c r="AG177" s="201"/>
      <c r="AH177" s="201"/>
      <c r="AI177" s="201"/>
      <c r="AJ177" s="201"/>
      <c r="AK177" s="201"/>
      <c r="AL177" s="201"/>
      <c r="AM177" s="201"/>
      <c r="AN177" s="201"/>
      <c r="AO177" s="201"/>
      <c r="AP177" s="201"/>
      <c r="AQ177" s="201"/>
      <c r="AR177" s="201"/>
      <c r="AS177" s="201"/>
      <c r="AT177" s="201"/>
      <c r="AU177" s="201"/>
    </row>
    <row r="178" spans="17:47" ht="15" customHeight="1" x14ac:dyDescent="0.25">
      <c r="Q178" s="200"/>
      <c r="R178" s="201"/>
      <c r="S178" s="201"/>
      <c r="T178" s="201"/>
      <c r="U178" s="201"/>
      <c r="V178" s="201"/>
      <c r="W178" s="201"/>
      <c r="X178" s="201"/>
      <c r="Y178" s="201"/>
      <c r="Z178" s="201"/>
      <c r="AA178" s="201"/>
      <c r="AB178" s="201"/>
      <c r="AC178" s="201"/>
      <c r="AD178" s="201"/>
      <c r="AE178" s="201"/>
      <c r="AF178" s="201"/>
      <c r="AG178" s="201"/>
      <c r="AH178" s="201"/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201"/>
      <c r="AT178" s="201"/>
      <c r="AU178" s="201"/>
    </row>
    <row r="179" spans="17:47" ht="15" customHeight="1" x14ac:dyDescent="0.25">
      <c r="Q179" s="200"/>
      <c r="R179" s="201"/>
      <c r="S179" s="201"/>
      <c r="T179" s="201"/>
      <c r="U179" s="201"/>
      <c r="V179" s="201"/>
      <c r="W179" s="201"/>
      <c r="X179" s="201"/>
      <c r="Y179" s="201"/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1"/>
      <c r="AT179" s="201"/>
      <c r="AU179" s="201"/>
    </row>
    <row r="180" spans="17:47" ht="15" customHeight="1" x14ac:dyDescent="0.25">
      <c r="Q180" s="200"/>
      <c r="R180" s="201"/>
      <c r="S180" s="201"/>
      <c r="T180" s="201"/>
      <c r="U180" s="201"/>
      <c r="V180" s="201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</row>
    <row r="181" spans="17:47" ht="15" customHeight="1" x14ac:dyDescent="0.25">
      <c r="Q181" s="200"/>
      <c r="R181" s="201"/>
      <c r="S181" s="201"/>
      <c r="T181" s="201"/>
      <c r="U181" s="201"/>
      <c r="V181" s="201"/>
      <c r="W181" s="201"/>
      <c r="X181" s="201"/>
      <c r="Y181" s="201"/>
      <c r="Z181" s="201"/>
      <c r="AA181" s="201"/>
      <c r="AB181" s="201"/>
      <c r="AC181" s="201"/>
      <c r="AD181" s="201"/>
      <c r="AE181" s="201"/>
      <c r="AF181" s="201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</row>
    <row r="182" spans="17:47" ht="15" customHeight="1" x14ac:dyDescent="0.25">
      <c r="Q182" s="200"/>
      <c r="R182" s="201"/>
      <c r="S182" s="201"/>
      <c r="T182" s="201"/>
      <c r="U182" s="201"/>
      <c r="V182" s="201"/>
      <c r="W182" s="201"/>
      <c r="X182" s="201"/>
      <c r="Y182" s="201"/>
      <c r="Z182" s="201"/>
      <c r="AA182" s="201"/>
      <c r="AB182" s="201"/>
      <c r="AC182" s="201"/>
      <c r="AD182" s="201"/>
      <c r="AE182" s="201"/>
      <c r="AF182" s="201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1"/>
      <c r="AT182" s="201"/>
      <c r="AU182" s="201"/>
    </row>
    <row r="183" spans="17:47" ht="15" customHeight="1" x14ac:dyDescent="0.25">
      <c r="Q183" s="200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</row>
    <row r="184" spans="17:47" ht="15" customHeight="1" x14ac:dyDescent="0.25">
      <c r="Q184" s="200"/>
      <c r="R184" s="201"/>
      <c r="S184" s="201"/>
      <c r="T184" s="201"/>
      <c r="U184" s="201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</row>
    <row r="185" spans="17:47" ht="15" customHeight="1" x14ac:dyDescent="0.25">
      <c r="Q185" s="200"/>
      <c r="R185" s="201"/>
      <c r="S185" s="201"/>
      <c r="T185" s="201"/>
      <c r="U185" s="201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201"/>
      <c r="AF185" s="201"/>
      <c r="AG185" s="201"/>
      <c r="AH185" s="201"/>
      <c r="AI185" s="201"/>
      <c r="AJ185" s="201"/>
      <c r="AK185" s="201"/>
      <c r="AL185" s="201"/>
      <c r="AM185" s="201"/>
      <c r="AN185" s="201"/>
      <c r="AO185" s="201"/>
      <c r="AP185" s="201"/>
      <c r="AQ185" s="201"/>
      <c r="AR185" s="201"/>
      <c r="AS185" s="201"/>
      <c r="AT185" s="201"/>
      <c r="AU185" s="201"/>
    </row>
    <row r="186" spans="17:47" ht="15" customHeight="1" x14ac:dyDescent="0.25">
      <c r="Q186" s="200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1"/>
      <c r="AT186" s="201"/>
      <c r="AU186" s="201"/>
    </row>
    <row r="187" spans="17:47" ht="15" customHeight="1" x14ac:dyDescent="0.25">
      <c r="Q187" s="200"/>
      <c r="R187" s="201"/>
      <c r="S187" s="201"/>
      <c r="T187" s="201"/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1"/>
      <c r="AT187" s="201"/>
      <c r="AU187" s="201"/>
    </row>
  </sheetData>
  <sheetProtection password="D972" sheet="1" objects="1" scenarios="1" selectLockedCells="1" selectUnlockedCells="1"/>
  <sortState ref="B48:Q76">
    <sortCondition descending="1" ref="P48:P76"/>
  </sortState>
  <mergeCells count="1">
    <mergeCell ref="A1:P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6"/>
  <sheetViews>
    <sheetView workbookViewId="0">
      <selection activeCell="B2" sqref="B1:E1048576"/>
    </sheetView>
  </sheetViews>
  <sheetFormatPr defaultColWidth="6.7109375" defaultRowHeight="15" customHeight="1" x14ac:dyDescent="0.2"/>
  <cols>
    <col min="1" max="1" width="6.7109375" style="179"/>
    <col min="2" max="2" width="9.7109375" style="179" customWidth="1"/>
    <col min="3" max="13" width="9.7109375" style="138" customWidth="1"/>
    <col min="14" max="14" width="9.7109375" style="140" customWidth="1"/>
    <col min="15" max="15" width="7.7109375" style="138" customWidth="1"/>
    <col min="16" max="16" width="12.7109375" style="140" customWidth="1"/>
    <col min="17" max="16384" width="6.7109375" style="179"/>
  </cols>
  <sheetData>
    <row r="1" spans="1:48" ht="25.5" customHeight="1" thickBot="1" x14ac:dyDescent="0.25">
      <c r="A1" s="239" t="s">
        <v>518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2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</row>
    <row r="2" spans="1:48" ht="15" customHeight="1" thickBot="1" x14ac:dyDescent="0.25">
      <c r="A2" s="181"/>
      <c r="B2" s="182"/>
      <c r="C2" s="111">
        <v>44123</v>
      </c>
      <c r="D2" s="111">
        <v>44130</v>
      </c>
      <c r="E2" s="111">
        <v>44137</v>
      </c>
      <c r="F2" s="111">
        <v>44144</v>
      </c>
      <c r="G2" s="111">
        <v>44151</v>
      </c>
      <c r="H2" s="111">
        <v>44158</v>
      </c>
      <c r="I2" s="111">
        <v>44165</v>
      </c>
      <c r="J2" s="111">
        <v>44172</v>
      </c>
      <c r="K2" s="111">
        <v>44179</v>
      </c>
      <c r="L2" s="111">
        <v>44186</v>
      </c>
      <c r="M2" s="111">
        <v>44193</v>
      </c>
      <c r="N2" s="112" t="s">
        <v>513</v>
      </c>
      <c r="O2" s="113" t="s">
        <v>515</v>
      </c>
      <c r="P2" s="114" t="s">
        <v>514</v>
      </c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</row>
    <row r="3" spans="1:48" ht="15" customHeight="1" x14ac:dyDescent="0.2">
      <c r="A3" s="117">
        <v>1</v>
      </c>
      <c r="B3" s="95" t="s">
        <v>20</v>
      </c>
      <c r="C3" s="119">
        <v>0.56379999999999997</v>
      </c>
      <c r="D3" s="119">
        <v>0.53680000000000005</v>
      </c>
      <c r="E3" s="101">
        <v>0.61129999999999995</v>
      </c>
      <c r="F3" s="101">
        <v>0.63360000000000005</v>
      </c>
      <c r="G3" s="101">
        <v>0.5393</v>
      </c>
      <c r="H3" s="101">
        <v>0.59640000000000004</v>
      </c>
      <c r="I3" s="101">
        <v>0.61409999999999998</v>
      </c>
      <c r="J3" s="101">
        <v>0.59660000000000002</v>
      </c>
      <c r="K3" s="101">
        <v>0.58360000000000001</v>
      </c>
      <c r="L3" s="101">
        <v>0.58550000000000002</v>
      </c>
      <c r="M3" s="101">
        <v>0.62460000000000004</v>
      </c>
      <c r="N3" s="120">
        <f t="shared" ref="N3:N34" si="0">SUM(C3:M3)</f>
        <v>6.4855999999999998</v>
      </c>
      <c r="O3" s="121">
        <f>('reken 2'!AM2)</f>
        <v>11</v>
      </c>
      <c r="P3" s="183">
        <f>IF('reken 2'!AM2&gt;0,N3/'reken 2'!AM2,0)</f>
        <v>0.58960000000000001</v>
      </c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</row>
    <row r="4" spans="1:48" ht="15" customHeight="1" x14ac:dyDescent="0.2">
      <c r="A4" s="123">
        <f>A3+1</f>
        <v>2</v>
      </c>
      <c r="B4" s="92" t="s">
        <v>21</v>
      </c>
      <c r="C4" s="124">
        <v>0.56379999999999997</v>
      </c>
      <c r="D4" s="124">
        <v>0.53680000000000005</v>
      </c>
      <c r="E4" s="102">
        <v>0.61129999999999995</v>
      </c>
      <c r="F4" s="102">
        <v>0.63360000000000005</v>
      </c>
      <c r="G4" s="102">
        <v>0.5393</v>
      </c>
      <c r="H4" s="102">
        <v>0.59640000000000004</v>
      </c>
      <c r="I4" s="102">
        <v>0.61409999999999998</v>
      </c>
      <c r="J4" s="102">
        <v>0.59660000000000002</v>
      </c>
      <c r="K4" s="102">
        <v>0.58360000000000001</v>
      </c>
      <c r="L4" s="102">
        <v>0.58550000000000002</v>
      </c>
      <c r="M4" s="102">
        <v>0.62460000000000004</v>
      </c>
      <c r="N4" s="126">
        <f t="shared" si="0"/>
        <v>6.4855999999999998</v>
      </c>
      <c r="O4" s="127">
        <f>('reken 2'!AM79)</f>
        <v>11</v>
      </c>
      <c r="P4" s="184">
        <f>IF('reken 2'!AM79&gt;0,N4/'reken 2'!AM79,0)</f>
        <v>0.58960000000000001</v>
      </c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</row>
    <row r="5" spans="1:48" ht="15" customHeight="1" x14ac:dyDescent="0.2">
      <c r="A5" s="123">
        <f t="shared" ref="A5:A66" si="1">A4+1</f>
        <v>3</v>
      </c>
      <c r="B5" s="92" t="s">
        <v>5</v>
      </c>
      <c r="C5" s="124">
        <v>0.6079</v>
      </c>
      <c r="D5" s="124">
        <v>0.55349999999999999</v>
      </c>
      <c r="E5" s="102">
        <v>0.56459999999999999</v>
      </c>
      <c r="F5" s="102">
        <v>0.57379999999999998</v>
      </c>
      <c r="G5" s="125"/>
      <c r="H5" s="102">
        <v>0.54469999999999996</v>
      </c>
      <c r="I5" s="102">
        <v>0.61480000000000001</v>
      </c>
      <c r="J5" s="102">
        <v>0.59930000000000005</v>
      </c>
      <c r="K5" s="102">
        <v>0.61890000000000001</v>
      </c>
      <c r="L5" s="102">
        <v>0.57850000000000001</v>
      </c>
      <c r="M5" s="102">
        <v>0.57950000000000002</v>
      </c>
      <c r="N5" s="126">
        <f t="shared" si="0"/>
        <v>5.8355000000000006</v>
      </c>
      <c r="O5" s="127">
        <f>('reken 2'!AM60)</f>
        <v>10</v>
      </c>
      <c r="P5" s="184">
        <f>IF('reken 2'!AM60&gt;0,N5/'reken 2'!AM60,0)</f>
        <v>0.58355000000000001</v>
      </c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</row>
    <row r="6" spans="1:48" ht="15" customHeight="1" x14ac:dyDescent="0.2">
      <c r="A6" s="123">
        <f t="shared" si="1"/>
        <v>4</v>
      </c>
      <c r="B6" s="92" t="s">
        <v>6</v>
      </c>
      <c r="C6" s="124">
        <v>0.6079</v>
      </c>
      <c r="D6" s="124">
        <v>0.55349999999999999</v>
      </c>
      <c r="E6" s="102">
        <v>0.56459999999999999</v>
      </c>
      <c r="F6" s="102">
        <v>0.57379999999999998</v>
      </c>
      <c r="G6" s="125"/>
      <c r="H6" s="125"/>
      <c r="I6" s="125"/>
      <c r="J6" s="125"/>
      <c r="K6" s="102">
        <v>0.61890000000000001</v>
      </c>
      <c r="L6" s="125"/>
      <c r="M6" s="102">
        <v>0.57950000000000002</v>
      </c>
      <c r="N6" s="126">
        <f t="shared" si="0"/>
        <v>3.4981999999999998</v>
      </c>
      <c r="O6" s="127">
        <f>('reken 2'!AM80)</f>
        <v>6</v>
      </c>
      <c r="P6" s="184">
        <f>IF('reken 2'!AM80&gt;0,N6/'reken 2'!AM80,0)</f>
        <v>0.58303333333333329</v>
      </c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</row>
    <row r="7" spans="1:48" ht="15" customHeight="1" x14ac:dyDescent="0.2">
      <c r="A7" s="123">
        <f t="shared" si="1"/>
        <v>5</v>
      </c>
      <c r="B7" s="92" t="s">
        <v>22</v>
      </c>
      <c r="C7" s="124">
        <v>0.5514</v>
      </c>
      <c r="D7" s="124">
        <v>0.53290000000000004</v>
      </c>
      <c r="E7" s="102">
        <v>0.59950000000000003</v>
      </c>
      <c r="F7" s="102">
        <v>0.5454</v>
      </c>
      <c r="G7" s="102">
        <v>0.55320000000000003</v>
      </c>
      <c r="H7" s="102">
        <v>0.58860000000000001</v>
      </c>
      <c r="I7" s="102">
        <v>0.57609999999999995</v>
      </c>
      <c r="J7" s="102">
        <v>0.57279999999999998</v>
      </c>
      <c r="K7" s="102">
        <v>0.49919999999999998</v>
      </c>
      <c r="L7" s="102">
        <v>0.59299999999999997</v>
      </c>
      <c r="M7" s="102">
        <v>0.53700000000000003</v>
      </c>
      <c r="N7" s="126">
        <f t="shared" si="0"/>
        <v>6.1490999999999998</v>
      </c>
      <c r="O7" s="127">
        <f>('reken 2'!AM23)</f>
        <v>11</v>
      </c>
      <c r="P7" s="184">
        <f>IF('reken 2'!AM23&gt;0,N7/'reken 2'!AM23,0)</f>
        <v>0.5590090909090909</v>
      </c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</row>
    <row r="8" spans="1:48" ht="15" customHeight="1" x14ac:dyDescent="0.2">
      <c r="A8" s="123">
        <f t="shared" si="1"/>
        <v>6</v>
      </c>
      <c r="B8" s="92" t="s">
        <v>23</v>
      </c>
      <c r="C8" s="124">
        <v>0.5514</v>
      </c>
      <c r="D8" s="124">
        <v>0.53290000000000004</v>
      </c>
      <c r="E8" s="102">
        <v>0.59950000000000003</v>
      </c>
      <c r="F8" s="102">
        <v>0.5454</v>
      </c>
      <c r="G8" s="102">
        <v>0.55320000000000003</v>
      </c>
      <c r="H8" s="102">
        <v>0.58860000000000001</v>
      </c>
      <c r="I8" s="102">
        <v>0.57609999999999995</v>
      </c>
      <c r="J8" s="102">
        <v>0.57279999999999998</v>
      </c>
      <c r="K8" s="102">
        <v>0.49919999999999998</v>
      </c>
      <c r="L8" s="102">
        <v>0.59299999999999997</v>
      </c>
      <c r="M8" s="102">
        <v>0.53700000000000003</v>
      </c>
      <c r="N8" s="126">
        <f t="shared" si="0"/>
        <v>6.1490999999999998</v>
      </c>
      <c r="O8" s="127">
        <f>('reken 2'!AM44)</f>
        <v>11</v>
      </c>
      <c r="P8" s="184">
        <f>IF('reken 2'!AM44&gt;0,N8/'reken 2'!AM44,0)</f>
        <v>0.5590090909090909</v>
      </c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</row>
    <row r="9" spans="1:48" ht="15" customHeight="1" x14ac:dyDescent="0.2">
      <c r="A9" s="123">
        <f t="shared" si="1"/>
        <v>7</v>
      </c>
      <c r="B9" s="92" t="s">
        <v>3</v>
      </c>
      <c r="C9" s="124">
        <v>0.56410000000000005</v>
      </c>
      <c r="D9" s="124">
        <v>0.50219999999999998</v>
      </c>
      <c r="E9" s="102">
        <v>0.58260000000000001</v>
      </c>
      <c r="F9" s="125"/>
      <c r="G9" s="102">
        <v>0.62280000000000002</v>
      </c>
      <c r="H9" s="102">
        <v>0.55189999999999995</v>
      </c>
      <c r="I9" s="102">
        <v>0.53469999999999995</v>
      </c>
      <c r="J9" s="102">
        <v>0.53820000000000001</v>
      </c>
      <c r="K9" s="102">
        <v>0.54879999999999995</v>
      </c>
      <c r="L9" s="102">
        <v>0.59660000000000002</v>
      </c>
      <c r="M9" s="102">
        <v>0.51849999999999996</v>
      </c>
      <c r="N9" s="126">
        <f t="shared" si="0"/>
        <v>5.5603999999999996</v>
      </c>
      <c r="O9" s="127">
        <f>('reken 2'!AM33)</f>
        <v>10</v>
      </c>
      <c r="P9" s="184">
        <f>IF('reken 2'!AM33&gt;0,N9/'reken 2'!AM33,0)</f>
        <v>0.55603999999999998</v>
      </c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</row>
    <row r="10" spans="1:48" ht="15" customHeight="1" x14ac:dyDescent="0.2">
      <c r="A10" s="123">
        <f t="shared" si="1"/>
        <v>8</v>
      </c>
      <c r="B10" s="92" t="s">
        <v>4</v>
      </c>
      <c r="C10" s="124">
        <v>0.56410000000000005</v>
      </c>
      <c r="D10" s="124">
        <v>0.50219999999999998</v>
      </c>
      <c r="E10" s="102">
        <v>0.58260000000000001</v>
      </c>
      <c r="F10" s="125"/>
      <c r="G10" s="102">
        <v>0.62280000000000002</v>
      </c>
      <c r="H10" s="102">
        <v>0.55189999999999995</v>
      </c>
      <c r="I10" s="102">
        <v>0.53469999999999995</v>
      </c>
      <c r="J10" s="102">
        <v>0.53820000000000001</v>
      </c>
      <c r="K10" s="102">
        <v>0.54879999999999995</v>
      </c>
      <c r="L10" s="102">
        <v>0.59660000000000002</v>
      </c>
      <c r="M10" s="102">
        <v>0.51849999999999996</v>
      </c>
      <c r="N10" s="126">
        <f t="shared" si="0"/>
        <v>5.5603999999999996</v>
      </c>
      <c r="O10" s="127">
        <f>('reken 2'!AM65)</f>
        <v>10</v>
      </c>
      <c r="P10" s="184">
        <f>IF('reken 2'!AM65&gt;0,N10/'reken 2'!AM65,0)</f>
        <v>0.55603999999999998</v>
      </c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</row>
    <row r="11" spans="1:48" ht="15" customHeight="1" x14ac:dyDescent="0.2">
      <c r="A11" s="123">
        <f t="shared" si="1"/>
        <v>9</v>
      </c>
      <c r="B11" s="92" t="s">
        <v>9</v>
      </c>
      <c r="C11" s="124">
        <v>0.50580000000000003</v>
      </c>
      <c r="D11" s="124">
        <v>0.55600000000000005</v>
      </c>
      <c r="E11" s="102">
        <v>0.56669999999999998</v>
      </c>
      <c r="F11" s="102">
        <v>0.56910000000000005</v>
      </c>
      <c r="G11" s="102">
        <v>0.50790000000000002</v>
      </c>
      <c r="H11" s="102">
        <v>0.60650000000000004</v>
      </c>
      <c r="I11" s="102">
        <v>0.4889</v>
      </c>
      <c r="J11" s="102">
        <v>0.51600000000000001</v>
      </c>
      <c r="K11" s="102">
        <v>0.66659999999999997</v>
      </c>
      <c r="L11" s="102">
        <v>0.53069999999999995</v>
      </c>
      <c r="M11" s="125"/>
      <c r="N11" s="126">
        <f t="shared" si="0"/>
        <v>5.5142000000000007</v>
      </c>
      <c r="O11" s="127">
        <f>('reken 2'!AM35)</f>
        <v>10</v>
      </c>
      <c r="P11" s="184">
        <f>IF('reken 2'!AM35&gt;0,N11/'reken 2'!AM35,0)</f>
        <v>0.55142000000000002</v>
      </c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</row>
    <row r="12" spans="1:48" ht="15" customHeight="1" x14ac:dyDescent="0.2">
      <c r="A12" s="123">
        <f t="shared" si="1"/>
        <v>10</v>
      </c>
      <c r="B12" s="92" t="s">
        <v>10</v>
      </c>
      <c r="C12" s="124">
        <v>0.50580000000000003</v>
      </c>
      <c r="D12" s="124">
        <v>0.55600000000000005</v>
      </c>
      <c r="E12" s="102">
        <v>0.56669999999999998</v>
      </c>
      <c r="F12" s="102">
        <v>0.56910000000000005</v>
      </c>
      <c r="G12" s="102">
        <v>0.50790000000000002</v>
      </c>
      <c r="H12" s="102">
        <v>0.60650000000000004</v>
      </c>
      <c r="I12" s="102">
        <v>0.4889</v>
      </c>
      <c r="J12" s="102">
        <v>0.51600000000000001</v>
      </c>
      <c r="K12" s="102">
        <v>0.66659999999999997</v>
      </c>
      <c r="L12" s="102">
        <v>0.53069999999999995</v>
      </c>
      <c r="M12" s="125"/>
      <c r="N12" s="126">
        <f t="shared" si="0"/>
        <v>5.5142000000000007</v>
      </c>
      <c r="O12" s="127">
        <f>('reken 2'!AM105)</f>
        <v>10</v>
      </c>
      <c r="P12" s="184">
        <f>IF('reken 2'!AM105&gt;0,N12/'reken 2'!AM105,0)</f>
        <v>0.55142000000000002</v>
      </c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</row>
    <row r="13" spans="1:48" ht="15" customHeight="1" x14ac:dyDescent="0.2">
      <c r="A13" s="123">
        <f t="shared" si="1"/>
        <v>11</v>
      </c>
      <c r="B13" s="92" t="s">
        <v>88</v>
      </c>
      <c r="C13" s="124">
        <v>0.62270000000000003</v>
      </c>
      <c r="D13" s="124">
        <v>0.57410000000000005</v>
      </c>
      <c r="E13" s="102">
        <v>0.54179999999999995</v>
      </c>
      <c r="F13" s="102">
        <v>0.54720000000000002</v>
      </c>
      <c r="G13" s="102">
        <v>0.50429999999999997</v>
      </c>
      <c r="H13" s="102">
        <v>0.54120000000000001</v>
      </c>
      <c r="I13" s="102">
        <v>0.51160000000000005</v>
      </c>
      <c r="J13" s="102">
        <v>0.5272</v>
      </c>
      <c r="K13" s="102">
        <v>0.52210000000000001</v>
      </c>
      <c r="L13" s="102">
        <v>0.48599999999999999</v>
      </c>
      <c r="M13" s="102">
        <v>0.51849999999999996</v>
      </c>
      <c r="N13" s="126">
        <f t="shared" si="0"/>
        <v>5.8966999999999992</v>
      </c>
      <c r="O13" s="127">
        <f>('reken 2'!AM61)</f>
        <v>11</v>
      </c>
      <c r="P13" s="184">
        <f>IF('reken 2'!AM61&gt;0,N13/'reken 2'!AM61,0)</f>
        <v>0.5360636363636363</v>
      </c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</row>
    <row r="14" spans="1:48" ht="15" customHeight="1" x14ac:dyDescent="0.2">
      <c r="A14" s="123">
        <f t="shared" si="1"/>
        <v>12</v>
      </c>
      <c r="B14" s="92" t="s">
        <v>89</v>
      </c>
      <c r="C14" s="124">
        <v>0.62270000000000003</v>
      </c>
      <c r="D14" s="124">
        <v>0.57410000000000005</v>
      </c>
      <c r="E14" s="102">
        <v>0.54179999999999995</v>
      </c>
      <c r="F14" s="102">
        <v>0.54720000000000002</v>
      </c>
      <c r="G14" s="102">
        <v>0.50429999999999997</v>
      </c>
      <c r="H14" s="102">
        <v>0.54120000000000001</v>
      </c>
      <c r="I14" s="102">
        <v>0.51160000000000005</v>
      </c>
      <c r="J14" s="102">
        <v>0.5272</v>
      </c>
      <c r="K14" s="102">
        <v>0.52210000000000001</v>
      </c>
      <c r="L14" s="102">
        <v>0.48599999999999999</v>
      </c>
      <c r="M14" s="102">
        <v>0.51849999999999996</v>
      </c>
      <c r="N14" s="126">
        <f t="shared" si="0"/>
        <v>5.8966999999999992</v>
      </c>
      <c r="O14" s="127">
        <f>('reken 2'!AM62)</f>
        <v>11</v>
      </c>
      <c r="P14" s="184">
        <f>IF('reken 2'!AM62&gt;0,N14/'reken 2'!AM62,0)</f>
        <v>0.5360636363636363</v>
      </c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</row>
    <row r="15" spans="1:48" ht="15" customHeight="1" x14ac:dyDescent="0.2">
      <c r="A15" s="123">
        <f t="shared" si="1"/>
        <v>13</v>
      </c>
      <c r="B15" s="93" t="s">
        <v>34</v>
      </c>
      <c r="C15" s="125"/>
      <c r="D15" s="124">
        <v>0.54449999999999998</v>
      </c>
      <c r="E15" s="125"/>
      <c r="F15" s="102">
        <v>0.50749999999999995</v>
      </c>
      <c r="G15" s="102">
        <v>0.61939999999999995</v>
      </c>
      <c r="H15" s="102">
        <v>0.49640000000000001</v>
      </c>
      <c r="I15" s="102">
        <v>0.42620000000000002</v>
      </c>
      <c r="J15" s="102">
        <v>0.61909999999999998</v>
      </c>
      <c r="K15" s="102"/>
      <c r="L15" s="125"/>
      <c r="M15" s="125"/>
      <c r="N15" s="126">
        <f t="shared" si="0"/>
        <v>3.2131000000000003</v>
      </c>
      <c r="O15" s="127">
        <f>('reken 2'!AM18)</f>
        <v>6</v>
      </c>
      <c r="P15" s="184">
        <f>IF('reken 2'!AM18&gt;0,N15/'reken 2'!AM18,0)</f>
        <v>0.53551666666666675</v>
      </c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</row>
    <row r="16" spans="1:48" ht="15" customHeight="1" x14ac:dyDescent="0.2">
      <c r="A16" s="123">
        <f t="shared" si="1"/>
        <v>14</v>
      </c>
      <c r="B16" s="92" t="s">
        <v>11</v>
      </c>
      <c r="C16" s="124">
        <v>0.56230000000000002</v>
      </c>
      <c r="D16" s="124">
        <v>0.52290000000000003</v>
      </c>
      <c r="E16" s="102">
        <v>0.49020000000000002</v>
      </c>
      <c r="F16" s="102">
        <v>0.49909999999999999</v>
      </c>
      <c r="G16" s="102">
        <v>0.55420000000000003</v>
      </c>
      <c r="H16" s="102">
        <v>0.5212</v>
      </c>
      <c r="I16" s="102">
        <v>0.47149999999999997</v>
      </c>
      <c r="J16" s="102">
        <v>0.58899999999999997</v>
      </c>
      <c r="K16" s="102">
        <v>0.53520000000000001</v>
      </c>
      <c r="L16" s="102">
        <v>0.55189999999999995</v>
      </c>
      <c r="M16" s="102">
        <v>0.56399999999999995</v>
      </c>
      <c r="N16" s="126">
        <f t="shared" si="0"/>
        <v>5.8614999999999995</v>
      </c>
      <c r="O16" s="127">
        <f>('reken 2'!AM13)</f>
        <v>11</v>
      </c>
      <c r="P16" s="184">
        <f>IF('reken 2'!AM13&gt;0,N16/'reken 2'!AM13,0)</f>
        <v>0.53286363636363632</v>
      </c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</row>
    <row r="17" spans="1:48" ht="15" customHeight="1" x14ac:dyDescent="0.2">
      <c r="A17" s="123">
        <f t="shared" si="1"/>
        <v>15</v>
      </c>
      <c r="B17" s="92" t="s">
        <v>12</v>
      </c>
      <c r="C17" s="124">
        <v>0.56230000000000002</v>
      </c>
      <c r="D17" s="124">
        <v>0.52290000000000003</v>
      </c>
      <c r="E17" s="102">
        <v>0.49020000000000002</v>
      </c>
      <c r="F17" s="102">
        <v>0.49909999999999999</v>
      </c>
      <c r="G17" s="102">
        <v>0.55420000000000003</v>
      </c>
      <c r="H17" s="102">
        <v>0.5212</v>
      </c>
      <c r="I17" s="102">
        <v>0.47149999999999997</v>
      </c>
      <c r="J17" s="102">
        <v>0.58899999999999997</v>
      </c>
      <c r="K17" s="102">
        <v>0.53520000000000001</v>
      </c>
      <c r="L17" s="102">
        <v>0.55189999999999995</v>
      </c>
      <c r="M17" s="102">
        <v>0.56399999999999995</v>
      </c>
      <c r="N17" s="126">
        <f t="shared" si="0"/>
        <v>5.8614999999999995</v>
      </c>
      <c r="O17" s="127">
        <f>('reken 2'!AM92)</f>
        <v>11</v>
      </c>
      <c r="P17" s="184">
        <f>IF('reken 2'!AM92&gt;0,N17/'reken 2'!AM92,0)</f>
        <v>0.53286363636363632</v>
      </c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</row>
    <row r="18" spans="1:48" ht="15" customHeight="1" x14ac:dyDescent="0.2">
      <c r="A18" s="123">
        <f t="shared" si="1"/>
        <v>16</v>
      </c>
      <c r="B18" s="93" t="s">
        <v>54</v>
      </c>
      <c r="C18" s="124">
        <v>0.50649999999999995</v>
      </c>
      <c r="D18" s="124">
        <v>0.47770000000000001</v>
      </c>
      <c r="E18" s="102">
        <v>0.51739999999999997</v>
      </c>
      <c r="F18" s="102">
        <v>0.57140000000000002</v>
      </c>
      <c r="G18" s="102">
        <v>0.48280000000000001</v>
      </c>
      <c r="H18" s="102">
        <v>0.54269999999999996</v>
      </c>
      <c r="I18" s="102">
        <v>0.56020000000000003</v>
      </c>
      <c r="J18" s="102">
        <v>0.45979999999999999</v>
      </c>
      <c r="K18" s="102"/>
      <c r="L18" s="102">
        <v>0.55389999999999995</v>
      </c>
      <c r="M18" s="102">
        <v>0.64649999999999996</v>
      </c>
      <c r="N18" s="126">
        <f t="shared" si="0"/>
        <v>5.3188999999999993</v>
      </c>
      <c r="O18" s="127">
        <f>('reken 2'!AM39)</f>
        <v>10</v>
      </c>
      <c r="P18" s="184">
        <f>IF('reken 2'!AM39&gt;0,N18/'reken 2'!AM39,0)</f>
        <v>0.53188999999999997</v>
      </c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</row>
    <row r="19" spans="1:48" ht="15" customHeight="1" x14ac:dyDescent="0.2">
      <c r="A19" s="123">
        <f t="shared" si="1"/>
        <v>17</v>
      </c>
      <c r="B19" s="93" t="s">
        <v>55</v>
      </c>
      <c r="C19" s="124">
        <v>0.50649999999999995</v>
      </c>
      <c r="D19" s="124">
        <v>0.47770000000000001</v>
      </c>
      <c r="E19" s="102">
        <v>0.51739999999999997</v>
      </c>
      <c r="F19" s="102">
        <v>0.57140000000000002</v>
      </c>
      <c r="G19" s="102">
        <v>0.48280000000000001</v>
      </c>
      <c r="H19" s="102">
        <v>0.54269999999999996</v>
      </c>
      <c r="I19" s="102">
        <v>0.56020000000000003</v>
      </c>
      <c r="J19" s="102">
        <v>0.45979999999999999</v>
      </c>
      <c r="K19" s="102"/>
      <c r="L19" s="102">
        <v>0.55389999999999995</v>
      </c>
      <c r="M19" s="102">
        <v>0.64649999999999996</v>
      </c>
      <c r="N19" s="126">
        <f t="shared" si="0"/>
        <v>5.3188999999999993</v>
      </c>
      <c r="O19" s="127">
        <f>('reken 2'!AM48)</f>
        <v>10</v>
      </c>
      <c r="P19" s="184">
        <f>IF('reken 2'!AM48&gt;0,N19/'reken 2'!AM48,0)</f>
        <v>0.53188999999999997</v>
      </c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</row>
    <row r="20" spans="1:48" ht="15" customHeight="1" x14ac:dyDescent="0.2">
      <c r="A20" s="123">
        <f t="shared" si="1"/>
        <v>18</v>
      </c>
      <c r="B20" s="93" t="s">
        <v>75</v>
      </c>
      <c r="C20" s="124">
        <v>0.51670000000000005</v>
      </c>
      <c r="D20" s="124">
        <v>0.56410000000000005</v>
      </c>
      <c r="E20" s="102">
        <v>0.4798</v>
      </c>
      <c r="F20" s="102">
        <v>0.55459999999999998</v>
      </c>
      <c r="G20" s="102">
        <v>0.52180000000000004</v>
      </c>
      <c r="H20" s="102">
        <v>0.54730000000000001</v>
      </c>
      <c r="I20" s="102">
        <v>0.61780000000000002</v>
      </c>
      <c r="J20" s="102">
        <v>0.52659999999999996</v>
      </c>
      <c r="K20" s="102">
        <v>0.46739999999999998</v>
      </c>
      <c r="L20" s="102">
        <v>0.51590000000000003</v>
      </c>
      <c r="M20" s="125"/>
      <c r="N20" s="126">
        <f t="shared" si="0"/>
        <v>5.3119999999999994</v>
      </c>
      <c r="O20" s="127">
        <f>('reken 2'!AM47)</f>
        <v>10</v>
      </c>
      <c r="P20" s="184">
        <f>IF('reken 2'!AM47&gt;0,N20/'reken 2'!AM47,0)</f>
        <v>0.53119999999999989</v>
      </c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</row>
    <row r="21" spans="1:48" ht="15" customHeight="1" x14ac:dyDescent="0.2">
      <c r="A21" s="123">
        <f t="shared" si="1"/>
        <v>19</v>
      </c>
      <c r="B21" s="92" t="s">
        <v>14</v>
      </c>
      <c r="C21" s="124">
        <v>0.51670000000000005</v>
      </c>
      <c r="D21" s="124">
        <v>0.56410000000000005</v>
      </c>
      <c r="E21" s="102">
        <v>0.4798</v>
      </c>
      <c r="F21" s="102">
        <v>0.55459999999999998</v>
      </c>
      <c r="G21" s="102">
        <v>0.52180000000000004</v>
      </c>
      <c r="H21" s="102">
        <v>0.54730000000000001</v>
      </c>
      <c r="I21" s="102">
        <v>0.61780000000000002</v>
      </c>
      <c r="J21" s="102">
        <v>0.52659999999999996</v>
      </c>
      <c r="K21" s="102">
        <v>0.46739999999999998</v>
      </c>
      <c r="L21" s="102">
        <v>0.51590000000000003</v>
      </c>
      <c r="M21" s="125"/>
      <c r="N21" s="126">
        <f t="shared" si="0"/>
        <v>5.3119999999999994</v>
      </c>
      <c r="O21" s="127">
        <f>('reken 2'!AM76)</f>
        <v>10</v>
      </c>
      <c r="P21" s="184">
        <f>IF('reken 2'!AM76&gt;0,N21/'reken 2'!AM76,0)</f>
        <v>0.53119999999999989</v>
      </c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</row>
    <row r="22" spans="1:48" ht="15" customHeight="1" x14ac:dyDescent="0.2">
      <c r="A22" s="123">
        <f t="shared" si="1"/>
        <v>20</v>
      </c>
      <c r="B22" s="93" t="s">
        <v>35</v>
      </c>
      <c r="C22" s="124">
        <v>0.49490000000000001</v>
      </c>
      <c r="D22" s="124">
        <v>0.54449999999999998</v>
      </c>
      <c r="E22" s="102">
        <v>0.52549999999999997</v>
      </c>
      <c r="F22" s="102">
        <v>0.50749999999999995</v>
      </c>
      <c r="G22" s="102">
        <v>0.61939999999999995</v>
      </c>
      <c r="H22" s="102">
        <v>0.49640000000000001</v>
      </c>
      <c r="I22" s="102">
        <v>0.42620000000000002</v>
      </c>
      <c r="J22" s="102">
        <v>0.61909999999999998</v>
      </c>
      <c r="K22" s="102"/>
      <c r="L22" s="125"/>
      <c r="M22" s="125"/>
      <c r="N22" s="126">
        <f t="shared" si="0"/>
        <v>4.2334999999999994</v>
      </c>
      <c r="O22" s="127">
        <f>('reken 2'!AM41)</f>
        <v>8</v>
      </c>
      <c r="P22" s="184">
        <f>IF('reken 2'!AM41&gt;0,N22/'reken 2'!AM41,0)</f>
        <v>0.52918749999999992</v>
      </c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</row>
    <row r="23" spans="1:48" ht="15" customHeight="1" x14ac:dyDescent="0.2">
      <c r="A23" s="123">
        <f t="shared" si="1"/>
        <v>21</v>
      </c>
      <c r="B23" s="93" t="s">
        <v>100</v>
      </c>
      <c r="C23" s="124">
        <v>0.52159999999999995</v>
      </c>
      <c r="D23" s="124">
        <v>0.50819999999999999</v>
      </c>
      <c r="E23" s="102">
        <v>0.51980000000000004</v>
      </c>
      <c r="F23" s="102">
        <v>0.56389999999999996</v>
      </c>
      <c r="G23" s="102">
        <v>0.4672</v>
      </c>
      <c r="H23" s="102">
        <v>0.59160000000000001</v>
      </c>
      <c r="I23" s="102">
        <v>0.58499999999999996</v>
      </c>
      <c r="J23" s="102">
        <v>0.54700000000000004</v>
      </c>
      <c r="K23" s="102">
        <v>0.4743</v>
      </c>
      <c r="L23" s="102">
        <v>0.48309999999999997</v>
      </c>
      <c r="M23" s="102">
        <v>0.51849999999999996</v>
      </c>
      <c r="N23" s="126">
        <f t="shared" si="0"/>
        <v>5.7802000000000007</v>
      </c>
      <c r="O23" s="127">
        <f>('reken 2'!AM74)</f>
        <v>11</v>
      </c>
      <c r="P23" s="184">
        <f>IF('reken 2'!AM74&gt;0,N23/'reken 2'!AM74,0)</f>
        <v>0.52547272727272731</v>
      </c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</row>
    <row r="24" spans="1:48" ht="15" customHeight="1" x14ac:dyDescent="0.2">
      <c r="A24" s="123">
        <f t="shared" si="1"/>
        <v>22</v>
      </c>
      <c r="B24" s="93" t="s">
        <v>101</v>
      </c>
      <c r="C24" s="124">
        <v>0.52159999999999995</v>
      </c>
      <c r="D24" s="124">
        <v>0.50819999999999999</v>
      </c>
      <c r="E24" s="102">
        <v>0.51980000000000004</v>
      </c>
      <c r="F24" s="102">
        <v>0.56389999999999996</v>
      </c>
      <c r="G24" s="102">
        <v>0.4672</v>
      </c>
      <c r="H24" s="102">
        <v>0.59160000000000001</v>
      </c>
      <c r="I24" s="102">
        <v>0.58499999999999996</v>
      </c>
      <c r="J24" s="102">
        <v>0.54700000000000004</v>
      </c>
      <c r="K24" s="102">
        <v>0.4743</v>
      </c>
      <c r="L24" s="102">
        <v>0.48309999999999997</v>
      </c>
      <c r="M24" s="102">
        <v>0.51849999999999996</v>
      </c>
      <c r="N24" s="126">
        <f t="shared" si="0"/>
        <v>5.7802000000000007</v>
      </c>
      <c r="O24" s="127">
        <f>('reken 2'!AM82)</f>
        <v>11</v>
      </c>
      <c r="P24" s="184">
        <f>IF('reken 2'!AM82&gt;0,N24/'reken 2'!AM82,0)</f>
        <v>0.52547272727272731</v>
      </c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</row>
    <row r="25" spans="1:48" ht="15" customHeight="1" x14ac:dyDescent="0.2">
      <c r="A25" s="123">
        <f t="shared" si="1"/>
        <v>23</v>
      </c>
      <c r="B25" s="92" t="s">
        <v>68</v>
      </c>
      <c r="C25" s="124">
        <v>0.54730000000000001</v>
      </c>
      <c r="D25" s="124">
        <v>0.48359999999999997</v>
      </c>
      <c r="E25" s="102">
        <v>0.52129999999999999</v>
      </c>
      <c r="F25" s="102">
        <v>0.49830000000000002</v>
      </c>
      <c r="G25" s="102">
        <v>0.55640000000000001</v>
      </c>
      <c r="H25" s="102">
        <v>0.48220000000000002</v>
      </c>
      <c r="I25" s="102">
        <v>0.46610000000000001</v>
      </c>
      <c r="J25" s="102">
        <v>0.53690000000000004</v>
      </c>
      <c r="K25" s="102">
        <v>0.55169999999999997</v>
      </c>
      <c r="L25" s="102">
        <v>0.52729999999999999</v>
      </c>
      <c r="M25" s="102">
        <v>0.54379999999999995</v>
      </c>
      <c r="N25" s="126">
        <f t="shared" si="0"/>
        <v>5.714900000000001</v>
      </c>
      <c r="O25" s="127">
        <f>('reken 2'!AM46)</f>
        <v>11</v>
      </c>
      <c r="P25" s="184">
        <f>IF('reken 2'!AM46&gt;0,N25/'reken 2'!AM46,0)</f>
        <v>0.51953636363636369</v>
      </c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</row>
    <row r="26" spans="1:48" ht="15" customHeight="1" x14ac:dyDescent="0.2">
      <c r="A26" s="123">
        <f t="shared" si="1"/>
        <v>24</v>
      </c>
      <c r="B26" s="93" t="s">
        <v>85</v>
      </c>
      <c r="C26" s="124">
        <v>0.54730000000000001</v>
      </c>
      <c r="D26" s="124">
        <v>0.48359999999999997</v>
      </c>
      <c r="E26" s="102">
        <v>0.52129999999999999</v>
      </c>
      <c r="F26" s="102">
        <v>0.49830000000000002</v>
      </c>
      <c r="G26" s="102">
        <v>0.55640000000000001</v>
      </c>
      <c r="H26" s="102">
        <v>0.48220000000000002</v>
      </c>
      <c r="I26" s="102">
        <v>0.46610000000000001</v>
      </c>
      <c r="J26" s="102">
        <v>0.53690000000000004</v>
      </c>
      <c r="K26" s="102">
        <v>0.55169999999999997</v>
      </c>
      <c r="L26" s="102">
        <v>0.52729999999999999</v>
      </c>
      <c r="M26" s="102">
        <v>0.54379999999999995</v>
      </c>
      <c r="N26" s="126">
        <f t="shared" si="0"/>
        <v>5.714900000000001</v>
      </c>
      <c r="O26" s="127">
        <f>('reken 2'!AM94)</f>
        <v>11</v>
      </c>
      <c r="P26" s="184">
        <f>IF('reken 2'!AM94&gt;0,N26/'reken 2'!AM94,0)</f>
        <v>0.51953636363636369</v>
      </c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</row>
    <row r="27" spans="1:48" ht="15" customHeight="1" x14ac:dyDescent="0.2">
      <c r="A27" s="123">
        <f t="shared" si="1"/>
        <v>25</v>
      </c>
      <c r="B27" s="92" t="s">
        <v>98</v>
      </c>
      <c r="C27" s="124">
        <v>0.55169999999999997</v>
      </c>
      <c r="D27" s="124">
        <v>0.53649999999999998</v>
      </c>
      <c r="E27" s="102">
        <v>0.57569999999999999</v>
      </c>
      <c r="F27" s="102">
        <v>0.56789999999999996</v>
      </c>
      <c r="G27" s="102">
        <v>0.48630000000000001</v>
      </c>
      <c r="H27" s="102">
        <v>0.43409999999999999</v>
      </c>
      <c r="I27" s="102">
        <v>0.53549999999999998</v>
      </c>
      <c r="J27" s="102">
        <v>0.4476</v>
      </c>
      <c r="K27" s="102">
        <v>0.50080000000000002</v>
      </c>
      <c r="L27" s="125"/>
      <c r="M27" s="102">
        <v>0.54379999999999995</v>
      </c>
      <c r="N27" s="126">
        <f t="shared" si="0"/>
        <v>5.1798999999999991</v>
      </c>
      <c r="O27" s="127">
        <f>('reken 2'!AM71)</f>
        <v>10</v>
      </c>
      <c r="P27" s="184">
        <f>IF('reken 2'!AM71&gt;0,N27/'reken 2'!AM71,0)</f>
        <v>0.51798999999999995</v>
      </c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</row>
    <row r="28" spans="1:48" ht="15" customHeight="1" x14ac:dyDescent="0.2">
      <c r="A28" s="123">
        <f t="shared" si="1"/>
        <v>26</v>
      </c>
      <c r="B28" s="92" t="s">
        <v>99</v>
      </c>
      <c r="C28" s="124">
        <v>0.55169999999999997</v>
      </c>
      <c r="D28" s="124">
        <v>0.53649999999999998</v>
      </c>
      <c r="E28" s="102">
        <v>0.57569999999999999</v>
      </c>
      <c r="F28" s="102">
        <v>0.56789999999999996</v>
      </c>
      <c r="G28" s="102">
        <v>0.48630000000000001</v>
      </c>
      <c r="H28" s="102">
        <v>0.43409999999999999</v>
      </c>
      <c r="I28" s="102">
        <v>0.53549999999999998</v>
      </c>
      <c r="J28" s="102">
        <v>0.4476</v>
      </c>
      <c r="K28" s="102">
        <v>0.50080000000000002</v>
      </c>
      <c r="L28" s="125"/>
      <c r="M28" s="102">
        <v>0.54379999999999995</v>
      </c>
      <c r="N28" s="126">
        <f t="shared" si="0"/>
        <v>5.1798999999999991</v>
      </c>
      <c r="O28" s="127">
        <f>('reken 2'!AM88)</f>
        <v>10</v>
      </c>
      <c r="P28" s="184">
        <f>IF('reken 2'!AM88&gt;0,N28/'reken 2'!AM88,0)</f>
        <v>0.51798999999999995</v>
      </c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</row>
    <row r="29" spans="1:48" ht="15" customHeight="1" x14ac:dyDescent="0.2">
      <c r="A29" s="123">
        <f t="shared" si="1"/>
        <v>27</v>
      </c>
      <c r="B29" s="92" t="s">
        <v>1</v>
      </c>
      <c r="C29" s="124">
        <v>0.51780000000000004</v>
      </c>
      <c r="D29" s="124">
        <v>0.58079999999999998</v>
      </c>
      <c r="E29" s="102">
        <v>0.49230000000000002</v>
      </c>
      <c r="F29" s="102">
        <v>0.53739999999999999</v>
      </c>
      <c r="G29" s="125"/>
      <c r="H29" s="102">
        <v>0.54679999999999995</v>
      </c>
      <c r="I29" s="102">
        <v>0.49969999999999998</v>
      </c>
      <c r="J29" s="102">
        <v>0.50339999999999996</v>
      </c>
      <c r="K29" s="102"/>
      <c r="L29" s="102">
        <v>0.50249999999999995</v>
      </c>
      <c r="M29" s="102">
        <v>0.48110000000000003</v>
      </c>
      <c r="N29" s="126">
        <f t="shared" si="0"/>
        <v>4.6617999999999995</v>
      </c>
      <c r="O29" s="127">
        <f>('reken 2'!AM8)</f>
        <v>9</v>
      </c>
      <c r="P29" s="184">
        <f>IF('reken 2'!AM8&gt;0,N29/'reken 2'!AM8,0)</f>
        <v>0.51797777777777776</v>
      </c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</row>
    <row r="30" spans="1:48" ht="15" customHeight="1" x14ac:dyDescent="0.2">
      <c r="A30" s="123">
        <f t="shared" si="1"/>
        <v>28</v>
      </c>
      <c r="B30" s="92" t="s">
        <v>2</v>
      </c>
      <c r="C30" s="124">
        <v>0.51780000000000004</v>
      </c>
      <c r="D30" s="124">
        <v>0.58079999999999998</v>
      </c>
      <c r="E30" s="102">
        <v>0.49230000000000002</v>
      </c>
      <c r="F30" s="102">
        <v>0.53739999999999999</v>
      </c>
      <c r="G30" s="125"/>
      <c r="H30" s="102">
        <v>0.54679999999999995</v>
      </c>
      <c r="I30" s="102">
        <v>0.49969999999999998</v>
      </c>
      <c r="J30" s="102">
        <v>0.50339999999999996</v>
      </c>
      <c r="K30" s="125"/>
      <c r="L30" s="102">
        <v>0.50249999999999995</v>
      </c>
      <c r="M30" s="102">
        <v>0.48110000000000003</v>
      </c>
      <c r="N30" s="126">
        <f t="shared" si="0"/>
        <v>4.6617999999999995</v>
      </c>
      <c r="O30" s="127">
        <f>('reken 2'!AM14)</f>
        <v>9</v>
      </c>
      <c r="P30" s="184">
        <f>IF('reken 2'!AM14&gt;0,N30/'reken 2'!AM14,0)</f>
        <v>0.51797777777777776</v>
      </c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</row>
    <row r="31" spans="1:48" ht="15" customHeight="1" x14ac:dyDescent="0.2">
      <c r="A31" s="123">
        <f t="shared" si="1"/>
        <v>29</v>
      </c>
      <c r="B31" s="92" t="s">
        <v>28</v>
      </c>
      <c r="C31" s="124">
        <v>0.55649999999999999</v>
      </c>
      <c r="D31" s="124">
        <v>0.55130000000000001</v>
      </c>
      <c r="E31" s="102">
        <v>0.442</v>
      </c>
      <c r="F31" s="102">
        <v>0.52949999999999997</v>
      </c>
      <c r="G31" s="102">
        <v>0.48060000000000003</v>
      </c>
      <c r="H31" s="102">
        <v>0.50480000000000003</v>
      </c>
      <c r="I31" s="102">
        <v>0.50870000000000004</v>
      </c>
      <c r="J31" s="102">
        <v>0.4859</v>
      </c>
      <c r="K31" s="102">
        <v>0.56140000000000001</v>
      </c>
      <c r="L31" s="102">
        <v>0.47399999999999998</v>
      </c>
      <c r="M31" s="102">
        <v>0.50839999999999996</v>
      </c>
      <c r="N31" s="126">
        <f t="shared" si="0"/>
        <v>5.6031000000000004</v>
      </c>
      <c r="O31" s="127">
        <f>('reken 2'!AM15)</f>
        <v>11</v>
      </c>
      <c r="P31" s="184">
        <f>IF('reken 2'!AM15&gt;0,N31/'reken 2'!AM15,0)</f>
        <v>0.50937272727272731</v>
      </c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</row>
    <row r="32" spans="1:48" ht="15" customHeight="1" x14ac:dyDescent="0.2">
      <c r="A32" s="123">
        <f t="shared" si="1"/>
        <v>30</v>
      </c>
      <c r="B32" s="92" t="s">
        <v>29</v>
      </c>
      <c r="C32" s="124">
        <v>0.55649999999999999</v>
      </c>
      <c r="D32" s="124">
        <v>0.55130000000000001</v>
      </c>
      <c r="E32" s="102">
        <v>0.442</v>
      </c>
      <c r="F32" s="102">
        <v>0.52949999999999997</v>
      </c>
      <c r="G32" s="102">
        <v>0.48060000000000003</v>
      </c>
      <c r="H32" s="102">
        <v>0.50480000000000003</v>
      </c>
      <c r="I32" s="102">
        <v>0.50870000000000004</v>
      </c>
      <c r="J32" s="102">
        <v>0.4859</v>
      </c>
      <c r="K32" s="102">
        <v>0.56140000000000001</v>
      </c>
      <c r="L32" s="102">
        <v>0.47399999999999998</v>
      </c>
      <c r="M32" s="102">
        <v>0.50839999999999996</v>
      </c>
      <c r="N32" s="126">
        <f t="shared" si="0"/>
        <v>5.6031000000000004</v>
      </c>
      <c r="O32" s="127">
        <f>('reken 2'!AM57)</f>
        <v>11</v>
      </c>
      <c r="P32" s="184">
        <f>IF('reken 2'!AM57&gt;0,N32/'reken 2'!AM57,0)</f>
        <v>0.50937272727272731</v>
      </c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</row>
    <row r="33" spans="1:48" ht="15" customHeight="1" x14ac:dyDescent="0.2">
      <c r="A33" s="123">
        <f t="shared" si="1"/>
        <v>31</v>
      </c>
      <c r="B33" s="92" t="s">
        <v>16</v>
      </c>
      <c r="C33" s="124">
        <v>0.53390000000000004</v>
      </c>
      <c r="D33" s="124">
        <v>0.60519999999999996</v>
      </c>
      <c r="E33" s="102">
        <v>0.46210000000000001</v>
      </c>
      <c r="F33" s="102">
        <v>0.5181</v>
      </c>
      <c r="G33" s="102">
        <v>0.43690000000000001</v>
      </c>
      <c r="H33" s="102">
        <v>0.56769999999999998</v>
      </c>
      <c r="I33" s="102">
        <v>0.53879999999999995</v>
      </c>
      <c r="J33" s="102">
        <v>0.53390000000000004</v>
      </c>
      <c r="K33" s="102">
        <v>0.49780000000000002</v>
      </c>
      <c r="L33" s="102">
        <v>0.40439999999999998</v>
      </c>
      <c r="M33" s="102">
        <v>0.44130000000000003</v>
      </c>
      <c r="N33" s="126">
        <f t="shared" si="0"/>
        <v>5.5400999999999998</v>
      </c>
      <c r="O33" s="127">
        <f>('reken 2'!AM36)</f>
        <v>11</v>
      </c>
      <c r="P33" s="184">
        <f>IF('reken 2'!AM36&gt;0,N33/'reken 2'!AM36,0)</f>
        <v>0.50364545454545451</v>
      </c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</row>
    <row r="34" spans="1:48" ht="15" customHeight="1" x14ac:dyDescent="0.2">
      <c r="A34" s="123">
        <f t="shared" si="1"/>
        <v>32</v>
      </c>
      <c r="B34" s="92" t="s">
        <v>17</v>
      </c>
      <c r="C34" s="124">
        <v>0.53390000000000004</v>
      </c>
      <c r="D34" s="124">
        <v>0.60519999999999996</v>
      </c>
      <c r="E34" s="102">
        <v>0.46210000000000001</v>
      </c>
      <c r="F34" s="102">
        <v>0.5181</v>
      </c>
      <c r="G34" s="102">
        <v>0.43690000000000001</v>
      </c>
      <c r="H34" s="102">
        <v>0.56769999999999998</v>
      </c>
      <c r="I34" s="102">
        <v>0.53879999999999995</v>
      </c>
      <c r="J34" s="102">
        <v>0.53390000000000004</v>
      </c>
      <c r="K34" s="102">
        <v>0.49780000000000002</v>
      </c>
      <c r="L34" s="102">
        <v>0.40439999999999998</v>
      </c>
      <c r="M34" s="102">
        <v>0.44130000000000003</v>
      </c>
      <c r="N34" s="126">
        <f t="shared" si="0"/>
        <v>5.5400999999999998</v>
      </c>
      <c r="O34" s="127">
        <f>('reken 2'!AM102)</f>
        <v>11</v>
      </c>
      <c r="P34" s="184">
        <f>IF('reken 2'!AM102&gt;0,N34/'reken 2'!AM102,0)</f>
        <v>0.50364545454545451</v>
      </c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</row>
    <row r="35" spans="1:48" ht="15" customHeight="1" x14ac:dyDescent="0.2">
      <c r="A35" s="123">
        <f t="shared" si="1"/>
        <v>33</v>
      </c>
      <c r="B35" s="93" t="s">
        <v>24</v>
      </c>
      <c r="C35" s="124">
        <v>0.47160000000000002</v>
      </c>
      <c r="D35" s="124">
        <v>0.54279999999999995</v>
      </c>
      <c r="E35" s="102">
        <v>0.54720000000000002</v>
      </c>
      <c r="F35" s="102">
        <v>0.49559999999999998</v>
      </c>
      <c r="G35" s="102">
        <v>0.53359999999999996</v>
      </c>
      <c r="H35" s="102">
        <v>0.49590000000000001</v>
      </c>
      <c r="I35" s="102">
        <v>0.4491</v>
      </c>
      <c r="J35" s="102">
        <v>0.49049999999999999</v>
      </c>
      <c r="K35" s="102">
        <v>0.46529999999999999</v>
      </c>
      <c r="L35" s="102">
        <v>0.53749999999999998</v>
      </c>
      <c r="M35" s="102">
        <v>0.4148</v>
      </c>
      <c r="N35" s="126">
        <f t="shared" ref="N35:N66" si="2">SUM(C35:M35)</f>
        <v>5.4438999999999993</v>
      </c>
      <c r="O35" s="127">
        <f>('reken 2'!AM45)</f>
        <v>11</v>
      </c>
      <c r="P35" s="184">
        <f>IF('reken 2'!AM45&gt;0,N35/'reken 2'!AM45,0)</f>
        <v>0.49489999999999995</v>
      </c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</row>
    <row r="36" spans="1:48" ht="15" customHeight="1" x14ac:dyDescent="0.2">
      <c r="A36" s="123">
        <f t="shared" si="1"/>
        <v>34</v>
      </c>
      <c r="B36" s="180" t="s">
        <v>25</v>
      </c>
      <c r="C36" s="124">
        <v>0.47160000000000002</v>
      </c>
      <c r="D36" s="124">
        <v>0.54279999999999995</v>
      </c>
      <c r="E36" s="102">
        <v>0.54720000000000002</v>
      </c>
      <c r="F36" s="102">
        <v>0.49559999999999998</v>
      </c>
      <c r="G36" s="102">
        <v>0.53359999999999996</v>
      </c>
      <c r="H36" s="102">
        <v>0.49590000000000001</v>
      </c>
      <c r="I36" s="102">
        <v>0.4491</v>
      </c>
      <c r="J36" s="102">
        <v>0.49049999999999999</v>
      </c>
      <c r="K36" s="102">
        <v>0.46529999999999999</v>
      </c>
      <c r="L36" s="102">
        <v>0.53749999999999998</v>
      </c>
      <c r="M36" s="102">
        <v>0.4148</v>
      </c>
      <c r="N36" s="126">
        <f t="shared" si="2"/>
        <v>5.4438999999999993</v>
      </c>
      <c r="O36" s="127">
        <f>('reken 2'!AM55)</f>
        <v>11</v>
      </c>
      <c r="P36" s="184">
        <f>IF('reken 2'!AM55&gt;0,N36/'reken 2'!AM55,0)</f>
        <v>0.49489999999999995</v>
      </c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</row>
    <row r="37" spans="1:48" ht="15" customHeight="1" x14ac:dyDescent="0.2">
      <c r="A37" s="123">
        <f t="shared" si="1"/>
        <v>35</v>
      </c>
      <c r="B37" s="92" t="s">
        <v>31</v>
      </c>
      <c r="C37" s="125"/>
      <c r="D37" s="124">
        <v>0.51549999999999996</v>
      </c>
      <c r="E37" s="125"/>
      <c r="F37" s="102">
        <v>0.48649999999999999</v>
      </c>
      <c r="G37" s="102">
        <v>0.55920000000000003</v>
      </c>
      <c r="H37" s="102">
        <v>0.496</v>
      </c>
      <c r="I37" s="125"/>
      <c r="J37" s="125"/>
      <c r="K37" s="102">
        <v>0.5101</v>
      </c>
      <c r="L37" s="102">
        <v>0.44940000000000002</v>
      </c>
      <c r="M37" s="102">
        <v>0.44130000000000003</v>
      </c>
      <c r="N37" s="126">
        <f t="shared" si="2"/>
        <v>3.4580000000000002</v>
      </c>
      <c r="O37" s="127">
        <f>('reken 2'!AM93)</f>
        <v>7</v>
      </c>
      <c r="P37" s="184">
        <f>IF('reken 2'!AM93&gt;0,N37/'reken 2'!AM93,0)</f>
        <v>0.49400000000000005</v>
      </c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</row>
    <row r="38" spans="1:48" ht="15" customHeight="1" x14ac:dyDescent="0.2">
      <c r="A38" s="123">
        <f t="shared" si="1"/>
        <v>36</v>
      </c>
      <c r="B38" s="92" t="s">
        <v>36</v>
      </c>
      <c r="C38" s="125"/>
      <c r="D38" s="125"/>
      <c r="E38" s="125"/>
      <c r="F38" s="125"/>
      <c r="G38" s="102">
        <v>0.58919999999999995</v>
      </c>
      <c r="H38" s="102">
        <v>0.53979999999999995</v>
      </c>
      <c r="I38" s="102">
        <v>0.45150000000000001</v>
      </c>
      <c r="J38" s="102">
        <v>0.48770000000000002</v>
      </c>
      <c r="K38" s="102">
        <v>0.48299999999999998</v>
      </c>
      <c r="L38" s="102">
        <v>0.44550000000000001</v>
      </c>
      <c r="M38" s="102">
        <v>0.45960000000000001</v>
      </c>
      <c r="N38" s="126">
        <f t="shared" si="2"/>
        <v>3.4563000000000001</v>
      </c>
      <c r="O38" s="127">
        <f>('reken 2'!AM9)</f>
        <v>7</v>
      </c>
      <c r="P38" s="184">
        <f>IF('reken 2'!AM9&gt;0,N38/'reken 2'!AM9,0)</f>
        <v>0.49375714285714289</v>
      </c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</row>
    <row r="39" spans="1:48" ht="15" customHeight="1" x14ac:dyDescent="0.2">
      <c r="A39" s="123">
        <f t="shared" si="1"/>
        <v>37</v>
      </c>
      <c r="B39" s="92" t="s">
        <v>61</v>
      </c>
      <c r="C39" s="125"/>
      <c r="D39" s="125"/>
      <c r="E39" s="125"/>
      <c r="F39" s="125"/>
      <c r="G39" s="102">
        <v>0.58919999999999995</v>
      </c>
      <c r="H39" s="102">
        <v>0.53979999999999995</v>
      </c>
      <c r="I39" s="102">
        <v>0.45150000000000001</v>
      </c>
      <c r="J39" s="102">
        <v>0.48770000000000002</v>
      </c>
      <c r="K39" s="102">
        <v>0.48299999999999998</v>
      </c>
      <c r="L39" s="102">
        <v>0.44550000000000001</v>
      </c>
      <c r="M39" s="102">
        <v>0.45960000000000001</v>
      </c>
      <c r="N39" s="126">
        <f t="shared" si="2"/>
        <v>3.4563000000000001</v>
      </c>
      <c r="O39" s="127">
        <f>('reken 2'!AM85)</f>
        <v>7</v>
      </c>
      <c r="P39" s="184">
        <f>IF('reken 2'!AM85&gt;0,N39/'reken 2'!AM85,0)</f>
        <v>0.49375714285714289</v>
      </c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</row>
    <row r="40" spans="1:48" ht="15" customHeight="1" x14ac:dyDescent="0.2">
      <c r="A40" s="123">
        <f t="shared" si="1"/>
        <v>38</v>
      </c>
      <c r="B40" s="92" t="s">
        <v>103</v>
      </c>
      <c r="C40" s="124">
        <v>0.51</v>
      </c>
      <c r="D40" s="124">
        <v>0.43359999999999999</v>
      </c>
      <c r="E40" s="102">
        <v>0.45669999999999999</v>
      </c>
      <c r="F40" s="102">
        <v>0.5</v>
      </c>
      <c r="G40" s="102">
        <v>0.44119999999999998</v>
      </c>
      <c r="H40" s="102">
        <v>0.53120000000000001</v>
      </c>
      <c r="I40" s="102">
        <v>0.53029999999999999</v>
      </c>
      <c r="J40" s="102">
        <v>0.49209999999999998</v>
      </c>
      <c r="K40" s="102">
        <v>0.49880000000000002</v>
      </c>
      <c r="L40" s="102">
        <v>0.47299999999999998</v>
      </c>
      <c r="M40" s="102">
        <v>0.53369999999999995</v>
      </c>
      <c r="N40" s="126">
        <f t="shared" si="2"/>
        <v>5.4005999999999998</v>
      </c>
      <c r="O40" s="127">
        <f>('reken 2'!AM72)</f>
        <v>11</v>
      </c>
      <c r="P40" s="184">
        <f>IF('reken 2'!AM72&gt;0,N40/'reken 2'!AM72,0)</f>
        <v>0.49096363636363632</v>
      </c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</row>
    <row r="41" spans="1:48" ht="15" customHeight="1" x14ac:dyDescent="0.2">
      <c r="A41" s="123">
        <f t="shared" si="1"/>
        <v>39</v>
      </c>
      <c r="B41" s="92" t="s">
        <v>104</v>
      </c>
      <c r="C41" s="124">
        <v>0.51</v>
      </c>
      <c r="D41" s="124">
        <v>0.43359999999999999</v>
      </c>
      <c r="E41" s="102">
        <v>0.45669999999999999</v>
      </c>
      <c r="F41" s="102">
        <v>0.5</v>
      </c>
      <c r="G41" s="102">
        <v>0.44119999999999998</v>
      </c>
      <c r="H41" s="102">
        <v>0.53120000000000001</v>
      </c>
      <c r="I41" s="102">
        <v>0.53029999999999999</v>
      </c>
      <c r="J41" s="102">
        <v>0.49209999999999998</v>
      </c>
      <c r="K41" s="102">
        <v>0.49880000000000002</v>
      </c>
      <c r="L41" s="102">
        <v>0.47299999999999998</v>
      </c>
      <c r="M41" s="102">
        <v>0.53369999999999995</v>
      </c>
      <c r="N41" s="126">
        <f t="shared" si="2"/>
        <v>5.4005999999999998</v>
      </c>
      <c r="O41" s="127">
        <f>('reken 2'!AM86)</f>
        <v>11</v>
      </c>
      <c r="P41" s="184">
        <f>IF('reken 2'!AM86&gt;0,N41/'reken 2'!AM86,0)</f>
        <v>0.49096363636363632</v>
      </c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</row>
    <row r="42" spans="1:48" ht="15" customHeight="1" x14ac:dyDescent="0.2">
      <c r="A42" s="123">
        <f t="shared" si="1"/>
        <v>40</v>
      </c>
      <c r="B42" s="93" t="s">
        <v>73</v>
      </c>
      <c r="C42" s="124">
        <v>0.48130000000000001</v>
      </c>
      <c r="D42" s="124">
        <v>0.49869999999999998</v>
      </c>
      <c r="E42" s="102">
        <v>0.439</v>
      </c>
      <c r="F42" s="102">
        <v>0.44800000000000001</v>
      </c>
      <c r="G42" s="102">
        <v>0.51990000000000003</v>
      </c>
      <c r="H42" s="102">
        <v>0.46800000000000003</v>
      </c>
      <c r="I42" s="102">
        <v>0.47449999999999998</v>
      </c>
      <c r="J42" s="102">
        <v>0.47949999999999998</v>
      </c>
      <c r="K42" s="102">
        <v>0.53120000000000001</v>
      </c>
      <c r="L42" s="102">
        <v>0.58889999999999998</v>
      </c>
      <c r="M42" s="102">
        <v>0.46300000000000002</v>
      </c>
      <c r="N42" s="126">
        <f t="shared" si="2"/>
        <v>5.3919999999999995</v>
      </c>
      <c r="O42" s="127">
        <f>('reken 2'!AM37)</f>
        <v>11</v>
      </c>
      <c r="P42" s="184">
        <f>IF('reken 2'!AM37&gt;0,N42/'reken 2'!AM37,0)</f>
        <v>0.49018181818181811</v>
      </c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</row>
    <row r="43" spans="1:48" ht="15" customHeight="1" x14ac:dyDescent="0.2">
      <c r="A43" s="123">
        <f t="shared" si="1"/>
        <v>41</v>
      </c>
      <c r="B43" s="92" t="s">
        <v>74</v>
      </c>
      <c r="C43" s="124">
        <v>0.48130000000000001</v>
      </c>
      <c r="D43" s="124">
        <v>0.49869999999999998</v>
      </c>
      <c r="E43" s="102">
        <v>0.439</v>
      </c>
      <c r="F43" s="102">
        <v>0.44800000000000001</v>
      </c>
      <c r="G43" s="102">
        <v>0.51990000000000003</v>
      </c>
      <c r="H43" s="102">
        <v>0.46800000000000003</v>
      </c>
      <c r="I43" s="102">
        <v>0.47449999999999998</v>
      </c>
      <c r="J43" s="102">
        <v>0.47949999999999998</v>
      </c>
      <c r="K43" s="102">
        <v>0.53120000000000001</v>
      </c>
      <c r="L43" s="102">
        <v>0.58889999999999998</v>
      </c>
      <c r="M43" s="102">
        <v>0.46300000000000002</v>
      </c>
      <c r="N43" s="126">
        <f t="shared" si="2"/>
        <v>5.3919999999999995</v>
      </c>
      <c r="O43" s="127">
        <f>('reken 2'!AM108)</f>
        <v>11</v>
      </c>
      <c r="P43" s="184">
        <f>IF('reken 2'!AM108&gt;0,N43/'reken 2'!AM108,0)</f>
        <v>0.49018181818181811</v>
      </c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</row>
    <row r="44" spans="1:48" ht="15" customHeight="1" x14ac:dyDescent="0.2">
      <c r="A44" s="123">
        <f t="shared" si="1"/>
        <v>42</v>
      </c>
      <c r="B44" s="93" t="s">
        <v>49</v>
      </c>
      <c r="C44" s="124">
        <v>0.4209</v>
      </c>
      <c r="D44" s="124">
        <v>0.4894</v>
      </c>
      <c r="E44" s="102">
        <v>0.46539999999999998</v>
      </c>
      <c r="F44" s="102">
        <v>0.4824</v>
      </c>
      <c r="G44" s="102">
        <v>0.47139999999999999</v>
      </c>
      <c r="H44" s="102">
        <v>0.47710000000000002</v>
      </c>
      <c r="I44" s="102">
        <v>0.50790000000000002</v>
      </c>
      <c r="J44" s="102">
        <v>0.49869999999999998</v>
      </c>
      <c r="K44" s="102">
        <v>0.50380000000000003</v>
      </c>
      <c r="L44" s="102">
        <v>0.49640000000000001</v>
      </c>
      <c r="M44" s="102">
        <v>0.49330000000000002</v>
      </c>
      <c r="N44" s="126">
        <f t="shared" si="2"/>
        <v>5.3067000000000002</v>
      </c>
      <c r="O44" s="127">
        <f>('reken 2'!AM27)</f>
        <v>11</v>
      </c>
      <c r="P44" s="184">
        <f>IF('reken 2'!AM27&gt;0,N44/'reken 2'!AM27,0)</f>
        <v>0.48242727272727276</v>
      </c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</row>
    <row r="45" spans="1:48" ht="15" customHeight="1" x14ac:dyDescent="0.2">
      <c r="A45" s="123">
        <f t="shared" si="1"/>
        <v>43</v>
      </c>
      <c r="B45" s="93" t="s">
        <v>50</v>
      </c>
      <c r="C45" s="124">
        <v>0.4209</v>
      </c>
      <c r="D45" s="124">
        <v>0.4894</v>
      </c>
      <c r="E45" s="102">
        <v>0.46539999999999998</v>
      </c>
      <c r="F45" s="102">
        <v>0.4824</v>
      </c>
      <c r="G45" s="102">
        <v>0.47139999999999999</v>
      </c>
      <c r="H45" s="102">
        <v>0.47710000000000002</v>
      </c>
      <c r="I45" s="102">
        <v>0.50790000000000002</v>
      </c>
      <c r="J45" s="102">
        <v>0.49869999999999998</v>
      </c>
      <c r="K45" s="102">
        <v>0.50380000000000003</v>
      </c>
      <c r="L45" s="102">
        <v>0.49640000000000001</v>
      </c>
      <c r="M45" s="102">
        <v>0.49330000000000002</v>
      </c>
      <c r="N45" s="126">
        <f t="shared" si="2"/>
        <v>5.3067000000000002</v>
      </c>
      <c r="O45" s="127">
        <f>('reken 2'!AM97)</f>
        <v>11</v>
      </c>
      <c r="P45" s="184">
        <f>IF('reken 2'!AM97&gt;0,N45/'reken 2'!AM97,0)</f>
        <v>0.48242727272727276</v>
      </c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</row>
    <row r="46" spans="1:48" ht="15" customHeight="1" x14ac:dyDescent="0.2">
      <c r="A46" s="123">
        <f t="shared" si="1"/>
        <v>44</v>
      </c>
      <c r="B46" s="92" t="s">
        <v>93</v>
      </c>
      <c r="C46" s="124">
        <v>0.49220000000000003</v>
      </c>
      <c r="D46" s="124">
        <v>0.4531</v>
      </c>
      <c r="E46" s="102">
        <v>0.47489999999999999</v>
      </c>
      <c r="F46" s="102">
        <v>0.52600000000000002</v>
      </c>
      <c r="G46" s="102">
        <v>0.4728</v>
      </c>
      <c r="H46" s="102">
        <v>0.45619999999999999</v>
      </c>
      <c r="I46" s="102">
        <v>0.45950000000000002</v>
      </c>
      <c r="J46" s="102">
        <v>0.41739999999999999</v>
      </c>
      <c r="K46" s="102">
        <v>0.45989999999999998</v>
      </c>
      <c r="L46" s="102">
        <v>0.52539999999999998</v>
      </c>
      <c r="M46" s="102">
        <v>0.45290000000000002</v>
      </c>
      <c r="N46" s="126">
        <f t="shared" si="2"/>
        <v>5.1902999999999997</v>
      </c>
      <c r="O46" s="127">
        <f>('reken 2'!AM66)</f>
        <v>11</v>
      </c>
      <c r="P46" s="184">
        <f>IF('reken 2'!AM66&gt;0,N46/'reken 2'!AM66,0)</f>
        <v>0.47184545454545451</v>
      </c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</row>
    <row r="47" spans="1:48" ht="15" customHeight="1" x14ac:dyDescent="0.2">
      <c r="A47" s="123">
        <f t="shared" si="1"/>
        <v>45</v>
      </c>
      <c r="B47" s="92" t="s">
        <v>94</v>
      </c>
      <c r="C47" s="124">
        <v>0.49220000000000003</v>
      </c>
      <c r="D47" s="124">
        <v>0.4531</v>
      </c>
      <c r="E47" s="102">
        <v>0.47489999999999999</v>
      </c>
      <c r="F47" s="102">
        <v>0.52600000000000002</v>
      </c>
      <c r="G47" s="102">
        <v>0.4728</v>
      </c>
      <c r="H47" s="102">
        <v>0.45619999999999999</v>
      </c>
      <c r="I47" s="102">
        <v>0.45950000000000002</v>
      </c>
      <c r="J47" s="102">
        <v>0.41739999999999999</v>
      </c>
      <c r="K47" s="102">
        <v>0.45989999999999998</v>
      </c>
      <c r="L47" s="102">
        <v>0.52539999999999998</v>
      </c>
      <c r="M47" s="102">
        <v>0.45290000000000002</v>
      </c>
      <c r="N47" s="126">
        <f t="shared" si="2"/>
        <v>5.1902999999999997</v>
      </c>
      <c r="O47" s="127">
        <f>('reken 2'!AM77)</f>
        <v>11</v>
      </c>
      <c r="P47" s="184">
        <f>IF('reken 2'!AM77&gt;0,N47/'reken 2'!AM77,0)</f>
        <v>0.47184545454545451</v>
      </c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</row>
    <row r="48" spans="1:48" ht="15" customHeight="1" x14ac:dyDescent="0.2">
      <c r="A48" s="123">
        <f t="shared" si="1"/>
        <v>46</v>
      </c>
      <c r="B48" s="92" t="s">
        <v>46</v>
      </c>
      <c r="C48" s="124">
        <v>0.45129999999999998</v>
      </c>
      <c r="D48" s="124">
        <v>0.46489999999999998</v>
      </c>
      <c r="E48" s="102">
        <v>0.44400000000000001</v>
      </c>
      <c r="F48" s="102">
        <v>0.47</v>
      </c>
      <c r="G48" s="102">
        <v>0.4612</v>
      </c>
      <c r="H48" s="102">
        <v>0.44369999999999998</v>
      </c>
      <c r="I48" s="102">
        <v>0.46739999999999998</v>
      </c>
      <c r="J48" s="102">
        <v>0.51800000000000002</v>
      </c>
      <c r="K48" s="102">
        <v>0.43440000000000001</v>
      </c>
      <c r="L48" s="102">
        <v>0.51800000000000002</v>
      </c>
      <c r="M48" s="102">
        <v>0.45639999999999997</v>
      </c>
      <c r="N48" s="126">
        <f t="shared" si="2"/>
        <v>5.1293000000000006</v>
      </c>
      <c r="O48" s="127">
        <f>('reken 2'!AM12)</f>
        <v>11</v>
      </c>
      <c r="P48" s="184">
        <f>IF('reken 2'!AM12&gt;0,N48/'reken 2'!AM12,0)</f>
        <v>0.46630000000000005</v>
      </c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</row>
    <row r="49" spans="1:48" ht="15" customHeight="1" x14ac:dyDescent="0.2">
      <c r="A49" s="123">
        <f t="shared" si="1"/>
        <v>47</v>
      </c>
      <c r="B49" s="92" t="s">
        <v>47</v>
      </c>
      <c r="C49" s="124">
        <v>0.45129999999999998</v>
      </c>
      <c r="D49" s="124">
        <v>0.46489999999999998</v>
      </c>
      <c r="E49" s="102">
        <v>0.44400000000000001</v>
      </c>
      <c r="F49" s="102">
        <v>0.47</v>
      </c>
      <c r="G49" s="102">
        <v>0.4612</v>
      </c>
      <c r="H49" s="102">
        <v>0.44369999999999998</v>
      </c>
      <c r="I49" s="102">
        <v>0.46739999999999998</v>
      </c>
      <c r="J49" s="102">
        <v>0.51800000000000002</v>
      </c>
      <c r="K49" s="102">
        <v>0.43440000000000001</v>
      </c>
      <c r="L49" s="102">
        <v>0.51800000000000002</v>
      </c>
      <c r="M49" s="102">
        <v>0.45639999999999997</v>
      </c>
      <c r="N49" s="126">
        <f t="shared" si="2"/>
        <v>5.1293000000000006</v>
      </c>
      <c r="O49" s="127">
        <f>('reken 2'!AM95)</f>
        <v>11</v>
      </c>
      <c r="P49" s="184">
        <f>IF('reken 2'!AM95&gt;0,N49/'reken 2'!AM95,0)</f>
        <v>0.46630000000000005</v>
      </c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</row>
    <row r="50" spans="1:48" ht="15" customHeight="1" x14ac:dyDescent="0.2">
      <c r="A50" s="123">
        <f t="shared" si="1"/>
        <v>48</v>
      </c>
      <c r="B50" s="92" t="s">
        <v>48</v>
      </c>
      <c r="C50" s="124">
        <v>0.45540000000000003</v>
      </c>
      <c r="D50" s="124">
        <v>0.48330000000000001</v>
      </c>
      <c r="E50" s="102">
        <v>0.41510000000000002</v>
      </c>
      <c r="F50" s="102">
        <v>0.44440000000000002</v>
      </c>
      <c r="G50" s="102">
        <v>0.40699999999999997</v>
      </c>
      <c r="H50" s="102">
        <v>0.41039999999999999</v>
      </c>
      <c r="I50" s="125"/>
      <c r="J50" s="102"/>
      <c r="K50" s="102">
        <v>0.45850000000000002</v>
      </c>
      <c r="L50" s="102">
        <v>0.5353</v>
      </c>
      <c r="M50" s="125"/>
      <c r="N50" s="126">
        <f t="shared" si="2"/>
        <v>3.6093999999999999</v>
      </c>
      <c r="O50" s="127">
        <f>('reken 2'!AM24)</f>
        <v>8</v>
      </c>
      <c r="P50" s="184">
        <f>IF('reken 2'!AM24&gt;0,N50/'reken 2'!AM24,0)</f>
        <v>0.45117499999999999</v>
      </c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</row>
    <row r="51" spans="1:48" ht="15" customHeight="1" x14ac:dyDescent="0.2">
      <c r="A51" s="123">
        <f t="shared" si="1"/>
        <v>49</v>
      </c>
      <c r="B51" s="93" t="s">
        <v>86</v>
      </c>
      <c r="C51" s="124">
        <v>0.42299999999999999</v>
      </c>
      <c r="D51" s="124">
        <v>0.49149999999999999</v>
      </c>
      <c r="E51" s="102">
        <v>0.51300000000000001</v>
      </c>
      <c r="F51" s="102">
        <v>0.39429999999999998</v>
      </c>
      <c r="G51" s="102">
        <v>0.44080000000000003</v>
      </c>
      <c r="H51" s="102">
        <v>0.44169999999999998</v>
      </c>
      <c r="I51" s="102">
        <v>0.42670000000000002</v>
      </c>
      <c r="J51" s="102">
        <v>0.46910000000000002</v>
      </c>
      <c r="K51" s="125"/>
      <c r="L51" s="125"/>
      <c r="M51" s="125"/>
      <c r="N51" s="126">
        <f t="shared" si="2"/>
        <v>3.6000999999999999</v>
      </c>
      <c r="O51" s="127">
        <f>('reken 2'!AM56)</f>
        <v>8</v>
      </c>
      <c r="P51" s="184">
        <f>IF('reken 2'!AM56&gt;0,N51/'reken 2'!AM56,0)</f>
        <v>0.45001249999999998</v>
      </c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</row>
    <row r="52" spans="1:48" ht="15" customHeight="1" x14ac:dyDescent="0.2">
      <c r="A52" s="123">
        <f t="shared" si="1"/>
        <v>50</v>
      </c>
      <c r="B52" s="94" t="s">
        <v>87</v>
      </c>
      <c r="C52" s="124">
        <v>0.42299999999999999</v>
      </c>
      <c r="D52" s="124">
        <v>0.49149999999999999</v>
      </c>
      <c r="E52" s="102">
        <v>0.51300000000000001</v>
      </c>
      <c r="F52" s="102">
        <v>0.39429999999999998</v>
      </c>
      <c r="G52" s="102">
        <v>0.44080000000000003</v>
      </c>
      <c r="H52" s="102">
        <v>0.44169999999999998</v>
      </c>
      <c r="I52" s="102">
        <v>0.42670000000000002</v>
      </c>
      <c r="J52" s="102">
        <v>0.46910000000000002</v>
      </c>
      <c r="K52" s="125"/>
      <c r="L52" s="125"/>
      <c r="M52" s="125"/>
      <c r="N52" s="126">
        <f t="shared" si="2"/>
        <v>3.6000999999999999</v>
      </c>
      <c r="O52" s="127">
        <f>('reken 2'!AM89)</f>
        <v>8</v>
      </c>
      <c r="P52" s="184">
        <f>IF('reken 2'!AM89&gt;0,N52/'reken 2'!AM89,0)</f>
        <v>0.45001249999999998</v>
      </c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</row>
    <row r="53" spans="1:48" ht="15" customHeight="1" x14ac:dyDescent="0.2">
      <c r="A53" s="123">
        <f t="shared" si="1"/>
        <v>51</v>
      </c>
      <c r="B53" s="93" t="s">
        <v>70</v>
      </c>
      <c r="C53" s="124">
        <v>0.45860000000000001</v>
      </c>
      <c r="D53" s="124">
        <v>0.47710000000000002</v>
      </c>
      <c r="E53" s="102">
        <v>0.50619999999999998</v>
      </c>
      <c r="F53" s="102">
        <v>0.44479999999999997</v>
      </c>
      <c r="G53" s="102">
        <v>0.39050000000000001</v>
      </c>
      <c r="H53" s="102">
        <v>0.40160000000000001</v>
      </c>
      <c r="I53" s="125"/>
      <c r="J53" s="102">
        <v>0.42459999999999998</v>
      </c>
      <c r="K53" s="102">
        <v>0.42049999999999998</v>
      </c>
      <c r="L53" s="102">
        <v>0.48970000000000002</v>
      </c>
      <c r="M53" s="125"/>
      <c r="N53" s="126">
        <f t="shared" si="2"/>
        <v>4.0136000000000003</v>
      </c>
      <c r="O53" s="127">
        <f>('reken 2'!AM32)</f>
        <v>9</v>
      </c>
      <c r="P53" s="184">
        <f>IF('reken 2'!AM32&gt;0,N53/'reken 2'!AM32,0)</f>
        <v>0.44595555555555561</v>
      </c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</row>
    <row r="54" spans="1:48" ht="15" customHeight="1" x14ac:dyDescent="0.2">
      <c r="A54" s="123">
        <f t="shared" si="1"/>
        <v>52</v>
      </c>
      <c r="B54" s="93" t="s">
        <v>71</v>
      </c>
      <c r="C54" s="124">
        <v>0.45860000000000001</v>
      </c>
      <c r="D54" s="124">
        <v>0.47710000000000002</v>
      </c>
      <c r="E54" s="102">
        <v>0.50619999999999998</v>
      </c>
      <c r="F54" s="102">
        <v>0.44479999999999997</v>
      </c>
      <c r="G54" s="102">
        <v>0.39050000000000001</v>
      </c>
      <c r="H54" s="102">
        <v>0.40160000000000001</v>
      </c>
      <c r="I54" s="125"/>
      <c r="J54" s="102">
        <v>0.42459999999999998</v>
      </c>
      <c r="K54" s="102">
        <v>0.42049999999999998</v>
      </c>
      <c r="L54" s="102">
        <v>0.48970000000000002</v>
      </c>
      <c r="M54" s="125"/>
      <c r="N54" s="126">
        <f t="shared" si="2"/>
        <v>4.0136000000000003</v>
      </c>
      <c r="O54" s="127">
        <f>('reken 2'!AM103)</f>
        <v>9</v>
      </c>
      <c r="P54" s="184">
        <f>IF('reken 2'!AM103&gt;0,N54/'reken 2'!AM103,0)</f>
        <v>0.44595555555555561</v>
      </c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</row>
    <row r="55" spans="1:48" ht="15" customHeight="1" x14ac:dyDescent="0.2">
      <c r="A55" s="123">
        <f t="shared" si="1"/>
        <v>53</v>
      </c>
      <c r="B55" s="93" t="s">
        <v>83</v>
      </c>
      <c r="C55" s="125"/>
      <c r="D55" s="125"/>
      <c r="E55" s="125"/>
      <c r="F55" s="125"/>
      <c r="G55" s="102">
        <v>0.50600000000000001</v>
      </c>
      <c r="H55" s="102">
        <v>0.47</v>
      </c>
      <c r="I55" s="102">
        <v>0.48730000000000001</v>
      </c>
      <c r="J55" s="102">
        <v>0.42830000000000001</v>
      </c>
      <c r="K55" s="102">
        <v>0.34279999999999999</v>
      </c>
      <c r="L55" s="102">
        <v>0.43120000000000003</v>
      </c>
      <c r="M55" s="102">
        <v>0.43940000000000001</v>
      </c>
      <c r="N55" s="126">
        <f t="shared" si="2"/>
        <v>3.105</v>
      </c>
      <c r="O55" s="127">
        <f>('reken 2'!AM54)</f>
        <v>7</v>
      </c>
      <c r="P55" s="184">
        <f>IF('reken 2'!AM54&gt;0,N55/'reken 2'!AM54,0)</f>
        <v>0.44357142857142856</v>
      </c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</row>
    <row r="56" spans="1:48" ht="15" customHeight="1" x14ac:dyDescent="0.2">
      <c r="A56" s="123">
        <f t="shared" si="1"/>
        <v>54</v>
      </c>
      <c r="B56" s="93" t="s">
        <v>91</v>
      </c>
      <c r="C56" s="124">
        <v>0.43459999999999999</v>
      </c>
      <c r="D56" s="124">
        <v>0.31040000000000001</v>
      </c>
      <c r="E56" s="125"/>
      <c r="F56" s="102">
        <v>0.45369999999999999</v>
      </c>
      <c r="G56" s="102">
        <v>0.5282</v>
      </c>
      <c r="H56" s="102">
        <v>0.42349999999999999</v>
      </c>
      <c r="I56" s="102">
        <v>0.47939999999999999</v>
      </c>
      <c r="J56" s="102">
        <v>0.47060000000000002</v>
      </c>
      <c r="K56" s="102">
        <v>0.48249999999999998</v>
      </c>
      <c r="L56" s="102">
        <v>0.3765</v>
      </c>
      <c r="M56" s="102">
        <v>0.4148</v>
      </c>
      <c r="N56" s="126">
        <f t="shared" si="2"/>
        <v>4.3742000000000001</v>
      </c>
      <c r="O56" s="127">
        <f>('reken 2'!AM64)</f>
        <v>10</v>
      </c>
      <c r="P56" s="184">
        <f>IF('reken 2'!AM64&gt;0,N56/'reken 2'!AM64,0)</f>
        <v>0.43742000000000003</v>
      </c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</row>
    <row r="57" spans="1:48" ht="15" customHeight="1" x14ac:dyDescent="0.2">
      <c r="A57" s="123">
        <f t="shared" si="1"/>
        <v>55</v>
      </c>
      <c r="B57" s="93" t="s">
        <v>92</v>
      </c>
      <c r="C57" s="124">
        <v>0.43459999999999999</v>
      </c>
      <c r="D57" s="124">
        <v>0.31040000000000001</v>
      </c>
      <c r="E57" s="125"/>
      <c r="F57" s="102">
        <v>0.45369999999999999</v>
      </c>
      <c r="G57" s="102">
        <v>0.5282</v>
      </c>
      <c r="H57" s="102">
        <v>0.42349999999999999</v>
      </c>
      <c r="I57" s="102">
        <v>0.47939999999999999</v>
      </c>
      <c r="J57" s="102">
        <v>0.47060000000000002</v>
      </c>
      <c r="K57" s="102">
        <v>0.48249999999999998</v>
      </c>
      <c r="L57" s="102">
        <v>0.3765</v>
      </c>
      <c r="M57" s="102">
        <v>0.4148</v>
      </c>
      <c r="N57" s="126">
        <f t="shared" si="2"/>
        <v>4.3742000000000001</v>
      </c>
      <c r="O57" s="127">
        <f>('reken 2'!AM91)</f>
        <v>10</v>
      </c>
      <c r="P57" s="184">
        <f>IF('reken 2'!AM91&gt;0,N57/'reken 2'!AM91,0)</f>
        <v>0.43742000000000003</v>
      </c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</row>
    <row r="58" spans="1:48" ht="15" customHeight="1" x14ac:dyDescent="0.2">
      <c r="A58" s="123">
        <f t="shared" si="1"/>
        <v>56</v>
      </c>
      <c r="B58" s="92" t="s">
        <v>53</v>
      </c>
      <c r="C58" s="124">
        <v>0.45540000000000003</v>
      </c>
      <c r="D58" s="124">
        <v>0.48330000000000001</v>
      </c>
      <c r="E58" s="102">
        <v>0.41510000000000002</v>
      </c>
      <c r="F58" s="102">
        <v>0.44440000000000002</v>
      </c>
      <c r="G58" s="102">
        <v>0.40699999999999997</v>
      </c>
      <c r="H58" s="102">
        <v>0.41039999999999999</v>
      </c>
      <c r="I58" s="125"/>
      <c r="J58" s="125"/>
      <c r="K58" s="125"/>
      <c r="L58" s="125"/>
      <c r="M58" s="125"/>
      <c r="N58" s="126">
        <f t="shared" si="2"/>
        <v>2.6156000000000001</v>
      </c>
      <c r="O58" s="127">
        <f>('reken 2'!AM58)</f>
        <v>6</v>
      </c>
      <c r="P58" s="184">
        <f>IF('reken 2'!AM58&gt;0,N58/'reken 2'!AM58,0)</f>
        <v>0.43593333333333334</v>
      </c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</row>
    <row r="59" spans="1:48" ht="15" customHeight="1" x14ac:dyDescent="0.2">
      <c r="A59" s="123">
        <f t="shared" si="1"/>
        <v>57</v>
      </c>
      <c r="B59" s="93" t="s">
        <v>95</v>
      </c>
      <c r="C59" s="124">
        <v>0.47889999999999999</v>
      </c>
      <c r="D59" s="124">
        <v>0.31169999999999998</v>
      </c>
      <c r="E59" s="125"/>
      <c r="F59" s="102">
        <v>0.38390000000000002</v>
      </c>
      <c r="G59" s="102">
        <v>0.44619999999999999</v>
      </c>
      <c r="H59" s="102">
        <v>0.35749999999999998</v>
      </c>
      <c r="I59" s="102">
        <v>0.4844</v>
      </c>
      <c r="J59" s="102">
        <v>0.44419999999999998</v>
      </c>
      <c r="K59" s="102">
        <v>0.53149999999999997</v>
      </c>
      <c r="L59" s="102">
        <v>0.39879999999999999</v>
      </c>
      <c r="M59" s="102">
        <v>0.47470000000000001</v>
      </c>
      <c r="N59" s="126">
        <f t="shared" si="2"/>
        <v>4.3117999999999999</v>
      </c>
      <c r="O59" s="127">
        <f>('reken 2'!AM67)</f>
        <v>10</v>
      </c>
      <c r="P59" s="184">
        <f>IF('reken 2'!AM67&gt;0,N59/'reken 2'!AM67,0)</f>
        <v>0.43118000000000001</v>
      </c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</row>
    <row r="60" spans="1:48" ht="15" customHeight="1" x14ac:dyDescent="0.2">
      <c r="A60" s="123">
        <f t="shared" si="1"/>
        <v>58</v>
      </c>
      <c r="B60" s="93" t="s">
        <v>96</v>
      </c>
      <c r="C60" s="124">
        <v>0.47889999999999999</v>
      </c>
      <c r="D60" s="124">
        <v>0.31169999999999998</v>
      </c>
      <c r="E60" s="125"/>
      <c r="F60" s="102">
        <v>0.38390000000000002</v>
      </c>
      <c r="G60" s="102">
        <v>0.44619999999999999</v>
      </c>
      <c r="H60" s="102">
        <v>0.35749999999999998</v>
      </c>
      <c r="I60" s="102">
        <v>0.4844</v>
      </c>
      <c r="J60" s="102">
        <v>0.44419999999999998</v>
      </c>
      <c r="K60" s="102">
        <v>0.53149999999999997</v>
      </c>
      <c r="L60" s="102">
        <v>0.39879999999999999</v>
      </c>
      <c r="M60" s="102">
        <v>0.47470000000000001</v>
      </c>
      <c r="N60" s="126">
        <f t="shared" si="2"/>
        <v>4.3117999999999999</v>
      </c>
      <c r="O60" s="127">
        <f>('reken 2'!AM90)</f>
        <v>10</v>
      </c>
      <c r="P60" s="184">
        <f>IF('reken 2'!AM90&gt;0,N60/'reken 2'!AM90,0)</f>
        <v>0.43118000000000001</v>
      </c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</row>
    <row r="61" spans="1:48" ht="15" customHeight="1" x14ac:dyDescent="0.2">
      <c r="A61" s="123">
        <f t="shared" si="1"/>
        <v>59</v>
      </c>
      <c r="B61" s="93" t="s">
        <v>58</v>
      </c>
      <c r="C61" s="124">
        <v>0.44429999999999997</v>
      </c>
      <c r="D61" s="124">
        <v>0.50490000000000002</v>
      </c>
      <c r="E61" s="102">
        <v>0.3402</v>
      </c>
      <c r="F61" s="102">
        <v>0.45889999999999997</v>
      </c>
      <c r="G61" s="102">
        <v>0.41749999999999998</v>
      </c>
      <c r="H61" s="102">
        <v>0.46729999999999999</v>
      </c>
      <c r="I61" s="102">
        <v>0.33810000000000001</v>
      </c>
      <c r="J61" s="102">
        <v>0.44290000000000002</v>
      </c>
      <c r="K61" s="102">
        <v>0.46239999999999998</v>
      </c>
      <c r="L61" s="102">
        <v>0.42549999999999999</v>
      </c>
      <c r="M61" s="125"/>
      <c r="N61" s="126">
        <f t="shared" si="2"/>
        <v>4.3019999999999996</v>
      </c>
      <c r="O61" s="127">
        <f>('reken 2'!AM29)</f>
        <v>10</v>
      </c>
      <c r="P61" s="184">
        <f>IF('reken 2'!AM29&gt;0,N61/'reken 2'!AM29,0)</f>
        <v>0.43019999999999997</v>
      </c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</row>
    <row r="62" spans="1:48" ht="15" customHeight="1" x14ac:dyDescent="0.2">
      <c r="A62" s="123">
        <f t="shared" si="1"/>
        <v>60</v>
      </c>
      <c r="B62" s="93" t="s">
        <v>59</v>
      </c>
      <c r="C62" s="124">
        <v>0.44429999999999997</v>
      </c>
      <c r="D62" s="124">
        <v>0.50490000000000002</v>
      </c>
      <c r="E62" s="102">
        <v>0.3402</v>
      </c>
      <c r="F62" s="102">
        <v>0.45889999999999997</v>
      </c>
      <c r="G62" s="102">
        <v>0.41749999999999998</v>
      </c>
      <c r="H62" s="102">
        <v>0.46729999999999999</v>
      </c>
      <c r="I62" s="102">
        <v>0.33810000000000001</v>
      </c>
      <c r="J62" s="102">
        <v>0.44290000000000002</v>
      </c>
      <c r="K62" s="102">
        <v>0.46239999999999998</v>
      </c>
      <c r="L62" s="102">
        <v>0.42549999999999999</v>
      </c>
      <c r="M62" s="125"/>
      <c r="N62" s="126">
        <f t="shared" si="2"/>
        <v>4.3019999999999996</v>
      </c>
      <c r="O62" s="127">
        <f>('reken 2'!AM75)</f>
        <v>10</v>
      </c>
      <c r="P62" s="184">
        <f>IF('reken 2'!AM75&gt;0,N62/'reken 2'!AM75,0)</f>
        <v>0.43019999999999997</v>
      </c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</row>
    <row r="63" spans="1:48" ht="15" customHeight="1" x14ac:dyDescent="0.2">
      <c r="A63" s="123">
        <f t="shared" si="1"/>
        <v>61</v>
      </c>
      <c r="B63" s="93" t="s">
        <v>82</v>
      </c>
      <c r="C63" s="124">
        <v>0.3024</v>
      </c>
      <c r="D63" s="124">
        <v>0.41589999999999999</v>
      </c>
      <c r="E63" s="102">
        <v>0.42549999999999999</v>
      </c>
      <c r="F63" s="102">
        <v>0.41210000000000002</v>
      </c>
      <c r="G63" s="102">
        <v>0.50600000000000001</v>
      </c>
      <c r="H63" s="102">
        <v>0.47</v>
      </c>
      <c r="I63" s="102">
        <v>0.48730000000000001</v>
      </c>
      <c r="J63" s="102">
        <v>0.42830000000000001</v>
      </c>
      <c r="K63" s="102">
        <v>0.34279999999999999</v>
      </c>
      <c r="L63" s="102">
        <v>0.43120000000000003</v>
      </c>
      <c r="M63" s="102">
        <v>0.43940000000000001</v>
      </c>
      <c r="N63" s="126">
        <f t="shared" si="2"/>
        <v>4.6608999999999989</v>
      </c>
      <c r="O63" s="127">
        <f>('reken 2'!AM50)</f>
        <v>11</v>
      </c>
      <c r="P63" s="184">
        <f>IF('reken 2'!AM50&gt;0,N63/'reken 2'!AM50,0)</f>
        <v>0.42371818181818172</v>
      </c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</row>
    <row r="64" spans="1:48" ht="15" customHeight="1" x14ac:dyDescent="0.2">
      <c r="A64" s="123">
        <f t="shared" si="1"/>
        <v>62</v>
      </c>
      <c r="B64" s="93" t="s">
        <v>90</v>
      </c>
      <c r="C64" s="124">
        <v>0.3024</v>
      </c>
      <c r="D64" s="124">
        <v>0.41589999999999999</v>
      </c>
      <c r="E64" s="102">
        <v>0.42549999999999999</v>
      </c>
      <c r="F64" s="102">
        <v>0.41210000000000002</v>
      </c>
      <c r="G64" s="125"/>
      <c r="H64" s="102">
        <v>0.4768</v>
      </c>
      <c r="I64" s="102">
        <v>0.44940000000000002</v>
      </c>
      <c r="J64" s="102">
        <v>0.44950000000000001</v>
      </c>
      <c r="K64" s="125"/>
      <c r="L64" s="102">
        <v>0.4546</v>
      </c>
      <c r="M64" s="125"/>
      <c r="N64" s="126">
        <f t="shared" si="2"/>
        <v>3.3862000000000001</v>
      </c>
      <c r="O64" s="127">
        <f>('reken 2'!AM87)</f>
        <v>8</v>
      </c>
      <c r="P64" s="184">
        <f>IF('reken 2'!AM87&gt;0,N64/'reken 2'!AM87,0)</f>
        <v>0.42327500000000001</v>
      </c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</row>
    <row r="65" spans="1:48" ht="15" customHeight="1" x14ac:dyDescent="0.2">
      <c r="A65" s="123">
        <f t="shared" si="1"/>
        <v>63</v>
      </c>
      <c r="B65" s="93" t="s">
        <v>97</v>
      </c>
      <c r="C65" s="124">
        <v>0.4355</v>
      </c>
      <c r="D65" s="124">
        <v>0.46920000000000001</v>
      </c>
      <c r="E65" s="102">
        <v>0.4254</v>
      </c>
      <c r="F65" s="102">
        <v>0.37919999999999998</v>
      </c>
      <c r="G65" s="102">
        <v>0.308</v>
      </c>
      <c r="H65" s="102">
        <v>0.49180000000000001</v>
      </c>
      <c r="I65" s="102">
        <v>0.34510000000000002</v>
      </c>
      <c r="J65" s="102">
        <v>0.31979999999999997</v>
      </c>
      <c r="K65" s="102">
        <v>0.39279999999999998</v>
      </c>
      <c r="L65" s="102">
        <v>0.40339999999999998</v>
      </c>
      <c r="M65" s="102">
        <v>0.38069999999999998</v>
      </c>
      <c r="N65" s="126">
        <f t="shared" si="2"/>
        <v>4.3508999999999993</v>
      </c>
      <c r="O65" s="127">
        <f>('reken 2'!AM99)</f>
        <v>11</v>
      </c>
      <c r="P65" s="184">
        <f>IF('reken 2'!AM99&gt;0,N65/'reken 2'!AM99,0)</f>
        <v>0.39553636363636357</v>
      </c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</row>
    <row r="66" spans="1:48" ht="15" customHeight="1" x14ac:dyDescent="0.2">
      <c r="A66" s="123">
        <f t="shared" si="1"/>
        <v>64</v>
      </c>
      <c r="B66" s="93" t="s">
        <v>109</v>
      </c>
      <c r="C66" s="124">
        <v>0.4355</v>
      </c>
      <c r="D66" s="124">
        <v>0.46920000000000001</v>
      </c>
      <c r="E66" s="102">
        <v>0.4254</v>
      </c>
      <c r="F66" s="102">
        <v>0.37919999999999998</v>
      </c>
      <c r="G66" s="102">
        <v>0.308</v>
      </c>
      <c r="H66" s="102">
        <v>0.49180000000000001</v>
      </c>
      <c r="I66" s="102">
        <v>0.34510000000000002</v>
      </c>
      <c r="J66" s="102">
        <v>0.31979999999999997</v>
      </c>
      <c r="K66" s="102">
        <v>0.39279999999999998</v>
      </c>
      <c r="L66" s="102">
        <v>0.40339999999999998</v>
      </c>
      <c r="M66" s="102">
        <v>0.38069999999999998</v>
      </c>
      <c r="N66" s="126">
        <f t="shared" si="2"/>
        <v>4.3508999999999993</v>
      </c>
      <c r="O66" s="127">
        <f>('reken 2'!AM104)</f>
        <v>11</v>
      </c>
      <c r="P66" s="184">
        <f>IF('reken 2'!AM104&gt;0,N66/'reken 2'!AM104,0)</f>
        <v>0.39553636363636357</v>
      </c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</row>
    <row r="67" spans="1:48" ht="15" customHeight="1" x14ac:dyDescent="0.2">
      <c r="A67" s="164"/>
      <c r="B67" s="172"/>
      <c r="C67" s="174"/>
      <c r="D67" s="174"/>
      <c r="E67" s="173"/>
      <c r="F67" s="173"/>
      <c r="G67" s="171"/>
      <c r="H67" s="171"/>
      <c r="I67" s="171"/>
      <c r="J67" s="171"/>
      <c r="K67" s="173"/>
      <c r="L67" s="171"/>
      <c r="M67" s="173"/>
      <c r="N67" s="175"/>
      <c r="O67" s="176"/>
      <c r="P67" s="184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</row>
    <row r="68" spans="1:48" ht="15" customHeight="1" x14ac:dyDescent="0.2">
      <c r="A68" s="123">
        <v>65</v>
      </c>
      <c r="B68" s="93" t="s">
        <v>72</v>
      </c>
      <c r="C68" s="125"/>
      <c r="D68" s="125"/>
      <c r="E68" s="125"/>
      <c r="F68" s="125"/>
      <c r="G68" s="125"/>
      <c r="H68" s="125"/>
      <c r="I68" s="102">
        <v>0.61480000000000001</v>
      </c>
      <c r="J68" s="102">
        <v>0.59930000000000005</v>
      </c>
      <c r="K68" s="102"/>
      <c r="L68" s="102"/>
      <c r="M68" s="125"/>
      <c r="N68" s="126">
        <f t="shared" ref="N68:N77" si="3">SUM(C68:M68)</f>
        <v>1.2141000000000002</v>
      </c>
      <c r="O68" s="127">
        <f>('reken 2'!AM26)</f>
        <v>2</v>
      </c>
      <c r="P68" s="184">
        <f>IF('reken 2'!AM26&gt;0,N68/'reken 2'!AM26,0)</f>
        <v>0.60705000000000009</v>
      </c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</row>
    <row r="69" spans="1:48" ht="15" customHeight="1" x14ac:dyDescent="0.2">
      <c r="A69" s="123">
        <f t="shared" ref="A69:A77" si="4">A68+1</f>
        <v>66</v>
      </c>
      <c r="B69" s="93" t="s">
        <v>84</v>
      </c>
      <c r="C69" s="125"/>
      <c r="D69" s="125"/>
      <c r="E69" s="125"/>
      <c r="F69" s="125"/>
      <c r="G69" s="125"/>
      <c r="H69" s="102">
        <v>0.54469999999999996</v>
      </c>
      <c r="I69" s="125"/>
      <c r="J69" s="125"/>
      <c r="K69" s="125"/>
      <c r="L69" s="102">
        <v>0.57850000000000001</v>
      </c>
      <c r="M69" s="125"/>
      <c r="N69" s="126">
        <f t="shared" si="3"/>
        <v>1.1232</v>
      </c>
      <c r="O69" s="127">
        <f>('reken 2'!AM59)</f>
        <v>2</v>
      </c>
      <c r="P69" s="184">
        <f>IF('reken 2'!AM59&gt;0,N69/'reken 2'!AM59,0)</f>
        <v>0.56159999999999999</v>
      </c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</row>
    <row r="70" spans="1:48" ht="15" customHeight="1" x14ac:dyDescent="0.2">
      <c r="A70" s="123">
        <f t="shared" si="4"/>
        <v>67</v>
      </c>
      <c r="B70" s="92" t="s">
        <v>19</v>
      </c>
      <c r="C70" s="125"/>
      <c r="D70" s="125"/>
      <c r="E70" s="125"/>
      <c r="F70" s="125"/>
      <c r="G70" s="102">
        <v>0.61499999999999999</v>
      </c>
      <c r="H70" s="102">
        <v>0.47889999999999999</v>
      </c>
      <c r="I70" s="102">
        <v>0.53990000000000005</v>
      </c>
      <c r="J70" s="102">
        <v>0.56789999999999996</v>
      </c>
      <c r="K70" s="102"/>
      <c r="L70" s="102">
        <v>0.5111</v>
      </c>
      <c r="M70" s="125"/>
      <c r="N70" s="126">
        <f t="shared" si="3"/>
        <v>2.7128000000000001</v>
      </c>
      <c r="O70" s="127">
        <f>('reken 2'!AM11)</f>
        <v>5</v>
      </c>
      <c r="P70" s="184">
        <f>IF('reken 2'!AM11&gt;0,N70/'reken 2'!AM11,0)</f>
        <v>0.54256000000000004</v>
      </c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</row>
    <row r="71" spans="1:48" ht="15" customHeight="1" x14ac:dyDescent="0.2">
      <c r="A71" s="123">
        <f t="shared" si="4"/>
        <v>68</v>
      </c>
      <c r="B71" s="92" t="s">
        <v>33</v>
      </c>
      <c r="C71" s="125"/>
      <c r="D71" s="125"/>
      <c r="E71" s="125"/>
      <c r="F71" s="125"/>
      <c r="G71" s="102">
        <v>0.61499999999999999</v>
      </c>
      <c r="H71" s="102">
        <v>0.47889999999999999</v>
      </c>
      <c r="I71" s="102">
        <v>0.53990000000000005</v>
      </c>
      <c r="J71" s="102">
        <v>0.56789999999999996</v>
      </c>
      <c r="K71" s="125"/>
      <c r="L71" s="102">
        <v>0.5111</v>
      </c>
      <c r="M71" s="125"/>
      <c r="N71" s="126">
        <f t="shared" si="3"/>
        <v>2.7128000000000001</v>
      </c>
      <c r="O71" s="127">
        <f>('reken 2'!AM96)</f>
        <v>5</v>
      </c>
      <c r="P71" s="184">
        <f>IF('reken 2'!AM96&gt;0,N71/'reken 2'!AM96,0)</f>
        <v>0.54256000000000004</v>
      </c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</row>
    <row r="72" spans="1:48" ht="15" customHeight="1" x14ac:dyDescent="0.2">
      <c r="A72" s="123">
        <f t="shared" si="4"/>
        <v>69</v>
      </c>
      <c r="B72" s="93" t="s">
        <v>69</v>
      </c>
      <c r="C72" s="124">
        <v>0.49490000000000001</v>
      </c>
      <c r="D72" s="125"/>
      <c r="E72" s="102">
        <v>0.52549999999999997</v>
      </c>
      <c r="F72" s="125"/>
      <c r="G72" s="125"/>
      <c r="H72" s="125"/>
      <c r="I72" s="125"/>
      <c r="J72" s="125"/>
      <c r="K72" s="125"/>
      <c r="L72" s="125"/>
      <c r="M72" s="125"/>
      <c r="N72" s="126">
        <f t="shared" si="3"/>
        <v>1.0204</v>
      </c>
      <c r="O72" s="127">
        <f>('reken 2'!AM63)</f>
        <v>2</v>
      </c>
      <c r="P72" s="184">
        <f>IF('reken 2'!AM63&gt;0,N72/'reken 2'!AM63,0)</f>
        <v>0.51019999999999999</v>
      </c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</row>
    <row r="73" spans="1:48" ht="15" customHeight="1" x14ac:dyDescent="0.2">
      <c r="A73" s="123">
        <f t="shared" si="4"/>
        <v>70</v>
      </c>
      <c r="B73" s="92" t="s">
        <v>63</v>
      </c>
      <c r="C73" s="125"/>
      <c r="D73" s="124">
        <v>0.50519999999999998</v>
      </c>
      <c r="E73" s="102">
        <v>0.50700000000000001</v>
      </c>
      <c r="F73" s="125"/>
      <c r="G73" s="125"/>
      <c r="H73" s="125"/>
      <c r="I73" s="125"/>
      <c r="J73" s="125"/>
      <c r="K73" s="125"/>
      <c r="L73" s="125"/>
      <c r="M73" s="125"/>
      <c r="N73" s="126">
        <f t="shared" si="3"/>
        <v>1.0122</v>
      </c>
      <c r="O73" s="127">
        <f>('reken 2'!AM69)</f>
        <v>2</v>
      </c>
      <c r="P73" s="184">
        <f>IF('reken 2'!AM69&gt;0,N73/'reken 2'!AM69,0)</f>
        <v>0.50609999999999999</v>
      </c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</row>
    <row r="74" spans="1:48" ht="15" customHeight="1" x14ac:dyDescent="0.2">
      <c r="A74" s="123">
        <f t="shared" si="4"/>
        <v>71</v>
      </c>
      <c r="B74" s="92" t="s">
        <v>30</v>
      </c>
      <c r="C74" s="125"/>
      <c r="D74" s="124">
        <v>0.51549999999999996</v>
      </c>
      <c r="E74" s="125"/>
      <c r="F74" s="125"/>
      <c r="G74" s="102">
        <v>0.55920000000000003</v>
      </c>
      <c r="H74" s="102">
        <v>0.496</v>
      </c>
      <c r="I74" s="125"/>
      <c r="J74" s="102"/>
      <c r="K74" s="102"/>
      <c r="L74" s="102">
        <v>0.44940000000000002</v>
      </c>
      <c r="M74" s="125"/>
      <c r="N74" s="126">
        <f t="shared" si="3"/>
        <v>2.0201000000000002</v>
      </c>
      <c r="O74" s="127">
        <f>('reken 2'!AM4)</f>
        <v>4</v>
      </c>
      <c r="P74" s="184">
        <f>IF('reken 2'!AM4&gt;0,N74/'reken 2'!AM4,0)</f>
        <v>0.50502500000000006</v>
      </c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</row>
    <row r="75" spans="1:48" ht="15" customHeight="1" x14ac:dyDescent="0.2">
      <c r="A75" s="123">
        <f t="shared" si="4"/>
        <v>72</v>
      </c>
      <c r="B75" s="93" t="s">
        <v>81</v>
      </c>
      <c r="C75" s="125"/>
      <c r="D75" s="125"/>
      <c r="E75" s="125"/>
      <c r="F75" s="125"/>
      <c r="G75" s="125"/>
      <c r="H75" s="125"/>
      <c r="I75" s="125"/>
      <c r="J75" s="125"/>
      <c r="K75" s="102">
        <v>0.45850000000000002</v>
      </c>
      <c r="L75" s="102">
        <v>0.5353</v>
      </c>
      <c r="M75" s="125"/>
      <c r="N75" s="126">
        <f t="shared" si="3"/>
        <v>0.99380000000000002</v>
      </c>
      <c r="O75" s="127">
        <f>('reken 2'!AM53)</f>
        <v>2</v>
      </c>
      <c r="P75" s="184">
        <f>IF('reken 2'!AM53&gt;0,N75/'reken 2'!AM53,0)</f>
        <v>0.49690000000000001</v>
      </c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</row>
    <row r="76" spans="1:48" ht="15" customHeight="1" x14ac:dyDescent="0.2">
      <c r="A76" s="123">
        <f t="shared" si="4"/>
        <v>73</v>
      </c>
      <c r="B76" s="92" t="s">
        <v>43</v>
      </c>
      <c r="C76" s="125"/>
      <c r="D76" s="124">
        <v>0.50519999999999998</v>
      </c>
      <c r="E76" s="102">
        <v>0.50700000000000001</v>
      </c>
      <c r="F76" s="102">
        <v>0.48649999999999999</v>
      </c>
      <c r="G76" s="125"/>
      <c r="H76" s="125"/>
      <c r="I76" s="125"/>
      <c r="J76" s="125"/>
      <c r="K76" s="102">
        <v>0.5101</v>
      </c>
      <c r="L76" s="125"/>
      <c r="M76" s="102">
        <v>0.44130000000000003</v>
      </c>
      <c r="N76" s="126">
        <f t="shared" si="3"/>
        <v>2.4500999999999999</v>
      </c>
      <c r="O76" s="127">
        <f>('reken 2'!AM52)</f>
        <v>5</v>
      </c>
      <c r="P76" s="184">
        <f>IF('reken 2'!AM52&gt;0,N76/'reken 2'!AM52,0)</f>
        <v>0.49002000000000001</v>
      </c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</row>
    <row r="77" spans="1:48" ht="15" customHeight="1" x14ac:dyDescent="0.2">
      <c r="A77" s="123">
        <f t="shared" si="4"/>
        <v>74</v>
      </c>
      <c r="B77" s="92" t="s">
        <v>76</v>
      </c>
      <c r="C77" s="125"/>
      <c r="D77" s="125"/>
      <c r="E77" s="125"/>
      <c r="F77" s="125"/>
      <c r="G77" s="125"/>
      <c r="H77" s="102">
        <v>0.4768</v>
      </c>
      <c r="I77" s="102">
        <v>0.44940000000000002</v>
      </c>
      <c r="J77" s="102">
        <v>0.44950000000000001</v>
      </c>
      <c r="K77" s="125"/>
      <c r="L77" s="102">
        <v>0.4546</v>
      </c>
      <c r="M77" s="125"/>
      <c r="N77" s="126">
        <f t="shared" si="3"/>
        <v>1.8303000000000003</v>
      </c>
      <c r="O77" s="127">
        <f>('reken 2'!AM68)</f>
        <v>4</v>
      </c>
      <c r="P77" s="184">
        <f>IF('reken 2'!AM68&gt;0,N77/'reken 2'!AM68,0)</f>
        <v>0.45757500000000007</v>
      </c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</row>
    <row r="78" spans="1:48" ht="15" customHeight="1" thickBot="1" x14ac:dyDescent="0.25">
      <c r="A78" s="132"/>
      <c r="B78" s="98"/>
      <c r="C78" s="133"/>
      <c r="D78" s="133"/>
      <c r="E78" s="133"/>
      <c r="F78" s="133"/>
      <c r="G78" s="133"/>
      <c r="H78" s="133"/>
      <c r="I78" s="133"/>
      <c r="J78" s="105"/>
      <c r="K78" s="105"/>
      <c r="L78" s="105"/>
      <c r="M78" s="133"/>
      <c r="N78" s="135"/>
      <c r="O78" s="136"/>
      <c r="P78" s="185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</row>
    <row r="79" spans="1:48" ht="15" customHeight="1" thickBot="1" x14ac:dyDescent="0.25">
      <c r="A79" s="186"/>
      <c r="B79" s="187"/>
      <c r="C79" s="188"/>
      <c r="D79" s="188"/>
      <c r="E79" s="188"/>
      <c r="F79" s="188"/>
      <c r="G79" s="188"/>
      <c r="H79" s="188"/>
      <c r="I79" s="188"/>
      <c r="J79" s="188"/>
      <c r="K79" s="189"/>
      <c r="L79" s="189"/>
      <c r="M79" s="188"/>
      <c r="N79" s="190"/>
      <c r="O79" s="188"/>
      <c r="P79" s="190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</row>
    <row r="80" spans="1:48" ht="15" customHeight="1" thickBot="1" x14ac:dyDescent="0.25">
      <c r="A80" s="191"/>
      <c r="B80" s="192"/>
      <c r="C80" s="193"/>
      <c r="D80" s="193"/>
      <c r="E80" s="193"/>
      <c r="F80" s="193"/>
      <c r="G80" s="193"/>
      <c r="H80" s="193"/>
      <c r="I80" s="193"/>
      <c r="J80" s="193"/>
      <c r="K80" s="194"/>
      <c r="L80" s="194"/>
      <c r="M80" s="193"/>
      <c r="N80" s="195"/>
      <c r="O80" s="193"/>
      <c r="P80" s="195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</row>
    <row r="81" spans="1:48" ht="15" customHeight="1" thickBot="1" x14ac:dyDescent="0.25">
      <c r="A81" s="191"/>
      <c r="B81" s="196"/>
      <c r="C81" s="193"/>
      <c r="D81" s="193"/>
      <c r="E81" s="193"/>
      <c r="F81" s="193"/>
      <c r="G81" s="193"/>
      <c r="H81" s="193"/>
      <c r="I81" s="193"/>
      <c r="J81" s="194"/>
      <c r="K81" s="194"/>
      <c r="L81" s="193"/>
      <c r="M81" s="193"/>
      <c r="N81" s="195"/>
      <c r="O81" s="193"/>
      <c r="P81" s="195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</row>
    <row r="82" spans="1:48" ht="15" customHeight="1" thickBot="1" x14ac:dyDescent="0.25">
      <c r="A82" s="191"/>
      <c r="B82" s="196"/>
      <c r="C82" s="193"/>
      <c r="D82" s="193"/>
      <c r="E82" s="193"/>
      <c r="F82" s="193"/>
      <c r="G82" s="193"/>
      <c r="H82" s="193"/>
      <c r="I82" s="193"/>
      <c r="J82" s="194"/>
      <c r="K82" s="194"/>
      <c r="L82" s="194"/>
      <c r="M82" s="193"/>
      <c r="N82" s="195"/>
      <c r="O82" s="193"/>
      <c r="P82" s="195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</row>
    <row r="83" spans="1:48" ht="15" customHeight="1" thickBot="1" x14ac:dyDescent="0.25">
      <c r="A83" s="191"/>
      <c r="B83" s="196"/>
      <c r="C83" s="193"/>
      <c r="D83" s="193"/>
      <c r="E83" s="193"/>
      <c r="F83" s="193"/>
      <c r="G83" s="193"/>
      <c r="H83" s="193"/>
      <c r="I83" s="193"/>
      <c r="J83" s="193"/>
      <c r="K83" s="194"/>
      <c r="L83" s="193"/>
      <c r="M83" s="193"/>
      <c r="N83" s="195"/>
      <c r="O83" s="193"/>
      <c r="P83" s="195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</row>
    <row r="84" spans="1:48" ht="15" customHeight="1" thickBot="1" x14ac:dyDescent="0.25">
      <c r="A84" s="191"/>
      <c r="B84" s="192"/>
      <c r="C84" s="193"/>
      <c r="D84" s="193"/>
      <c r="E84" s="193"/>
      <c r="F84" s="193"/>
      <c r="G84" s="193"/>
      <c r="H84" s="193"/>
      <c r="I84" s="193"/>
      <c r="J84" s="193"/>
      <c r="K84" s="193"/>
      <c r="L84" s="194"/>
      <c r="M84" s="193"/>
      <c r="N84" s="195"/>
      <c r="O84" s="193"/>
      <c r="P84" s="195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</row>
    <row r="85" spans="1:48" ht="15" customHeight="1" thickBot="1" x14ac:dyDescent="0.25">
      <c r="A85" s="191"/>
      <c r="B85" s="196"/>
      <c r="C85" s="193"/>
      <c r="D85" s="193"/>
      <c r="E85" s="193"/>
      <c r="F85" s="193"/>
      <c r="G85" s="193"/>
      <c r="H85" s="193"/>
      <c r="I85" s="193"/>
      <c r="J85" s="193"/>
      <c r="K85" s="194"/>
      <c r="L85" s="193"/>
      <c r="M85" s="193"/>
      <c r="N85" s="195"/>
      <c r="O85" s="193"/>
      <c r="P85" s="195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</row>
    <row r="86" spans="1:48" ht="15" customHeight="1" thickBot="1" x14ac:dyDescent="0.25">
      <c r="A86" s="191"/>
      <c r="B86" s="196"/>
      <c r="C86" s="193"/>
      <c r="D86" s="193"/>
      <c r="E86" s="193"/>
      <c r="F86" s="193"/>
      <c r="G86" s="193"/>
      <c r="H86" s="193"/>
      <c r="I86" s="193"/>
      <c r="J86" s="193"/>
      <c r="K86" s="194"/>
      <c r="L86" s="194"/>
      <c r="M86" s="193"/>
      <c r="N86" s="195"/>
      <c r="O86" s="193"/>
      <c r="P86" s="195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</row>
    <row r="87" spans="1:48" ht="15" customHeight="1" thickBot="1" x14ac:dyDescent="0.25">
      <c r="A87" s="191"/>
      <c r="B87" s="196"/>
      <c r="C87" s="193"/>
      <c r="D87" s="193"/>
      <c r="E87" s="193"/>
      <c r="F87" s="193"/>
      <c r="G87" s="193"/>
      <c r="H87" s="193"/>
      <c r="I87" s="193"/>
      <c r="J87" s="194"/>
      <c r="K87" s="194"/>
      <c r="L87" s="193"/>
      <c r="M87" s="193"/>
      <c r="N87" s="195"/>
      <c r="O87" s="193"/>
      <c r="P87" s="195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</row>
    <row r="88" spans="1:48" ht="15" customHeight="1" thickBot="1" x14ac:dyDescent="0.25">
      <c r="A88" s="191"/>
      <c r="B88" s="196"/>
      <c r="C88" s="193"/>
      <c r="D88" s="193"/>
      <c r="E88" s="193"/>
      <c r="F88" s="193"/>
      <c r="G88" s="193"/>
      <c r="H88" s="193"/>
      <c r="I88" s="193"/>
      <c r="J88" s="194"/>
      <c r="K88" s="193"/>
      <c r="L88" s="193"/>
      <c r="M88" s="193"/>
      <c r="N88" s="195"/>
      <c r="O88" s="193"/>
      <c r="P88" s="195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</row>
    <row r="89" spans="1:48" ht="15" customHeight="1" thickBot="1" x14ac:dyDescent="0.25">
      <c r="A89" s="191"/>
      <c r="B89" s="196"/>
      <c r="C89" s="193"/>
      <c r="D89" s="193"/>
      <c r="E89" s="193"/>
      <c r="F89" s="193"/>
      <c r="G89" s="193"/>
      <c r="H89" s="193"/>
      <c r="I89" s="193"/>
      <c r="J89" s="194"/>
      <c r="K89" s="193"/>
      <c r="L89" s="194"/>
      <c r="M89" s="193"/>
      <c r="N89" s="195"/>
      <c r="O89" s="193"/>
      <c r="P89" s="195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</row>
    <row r="90" spans="1:48" ht="15" customHeight="1" thickBot="1" x14ac:dyDescent="0.25">
      <c r="A90" s="191"/>
      <c r="B90" s="196"/>
      <c r="C90" s="193"/>
      <c r="D90" s="193"/>
      <c r="E90" s="193"/>
      <c r="F90" s="193"/>
      <c r="G90" s="193"/>
      <c r="H90" s="193"/>
      <c r="I90" s="193"/>
      <c r="J90" s="194"/>
      <c r="K90" s="193"/>
      <c r="L90" s="194"/>
      <c r="M90" s="193"/>
      <c r="N90" s="195"/>
      <c r="O90" s="193"/>
      <c r="P90" s="195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</row>
    <row r="91" spans="1:48" ht="15" customHeight="1" thickBot="1" x14ac:dyDescent="0.25">
      <c r="A91" s="191"/>
      <c r="B91" s="196"/>
      <c r="C91" s="193"/>
      <c r="D91" s="193"/>
      <c r="E91" s="193"/>
      <c r="F91" s="193"/>
      <c r="G91" s="193"/>
      <c r="H91" s="193"/>
      <c r="I91" s="193"/>
      <c r="J91" s="194"/>
      <c r="K91" s="194"/>
      <c r="L91" s="194"/>
      <c r="M91" s="193"/>
      <c r="N91" s="195"/>
      <c r="O91" s="193"/>
      <c r="P91" s="195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</row>
    <row r="92" spans="1:48" ht="15" customHeight="1" thickBot="1" x14ac:dyDescent="0.25">
      <c r="A92" s="191"/>
      <c r="B92" s="196"/>
      <c r="C92" s="193"/>
      <c r="D92" s="193"/>
      <c r="E92" s="193"/>
      <c r="F92" s="193"/>
      <c r="G92" s="193"/>
      <c r="H92" s="193"/>
      <c r="I92" s="193"/>
      <c r="J92" s="194"/>
      <c r="K92" s="194"/>
      <c r="L92" s="193"/>
      <c r="M92" s="193"/>
      <c r="N92" s="195"/>
      <c r="O92" s="193"/>
      <c r="P92" s="195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</row>
    <row r="93" spans="1:48" ht="15" customHeight="1" thickBot="1" x14ac:dyDescent="0.25">
      <c r="A93" s="191"/>
      <c r="B93" s="196"/>
      <c r="C93" s="193"/>
      <c r="D93" s="193"/>
      <c r="E93" s="193"/>
      <c r="F93" s="193"/>
      <c r="G93" s="193"/>
      <c r="H93" s="193"/>
      <c r="I93" s="193"/>
      <c r="J93" s="193"/>
      <c r="K93" s="194"/>
      <c r="L93" s="194"/>
      <c r="M93" s="193"/>
      <c r="N93" s="195"/>
      <c r="O93" s="193"/>
      <c r="P93" s="195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</row>
    <row r="94" spans="1:48" ht="15" customHeight="1" thickBot="1" x14ac:dyDescent="0.25">
      <c r="A94" s="191"/>
      <c r="B94" s="196"/>
      <c r="C94" s="193"/>
      <c r="D94" s="193"/>
      <c r="E94" s="193"/>
      <c r="F94" s="193"/>
      <c r="G94" s="193"/>
      <c r="H94" s="193"/>
      <c r="I94" s="193"/>
      <c r="J94" s="194"/>
      <c r="K94" s="194"/>
      <c r="L94" s="193"/>
      <c r="M94" s="193"/>
      <c r="N94" s="195"/>
      <c r="O94" s="193"/>
      <c r="P94" s="195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</row>
    <row r="95" spans="1:48" ht="15" customHeight="1" thickBot="1" x14ac:dyDescent="0.25">
      <c r="A95" s="191"/>
      <c r="B95" s="196"/>
      <c r="C95" s="193"/>
      <c r="D95" s="193"/>
      <c r="E95" s="193"/>
      <c r="F95" s="193"/>
      <c r="G95" s="193"/>
      <c r="H95" s="193"/>
      <c r="I95" s="193"/>
      <c r="J95" s="194"/>
      <c r="K95" s="194"/>
      <c r="L95" s="194"/>
      <c r="M95" s="193"/>
      <c r="N95" s="195"/>
      <c r="O95" s="193"/>
      <c r="P95" s="195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</row>
    <row r="96" spans="1:48" ht="15" customHeight="1" thickBot="1" x14ac:dyDescent="0.25">
      <c r="A96" s="191"/>
      <c r="B96" s="196"/>
      <c r="C96" s="193"/>
      <c r="D96" s="193"/>
      <c r="E96" s="193"/>
      <c r="F96" s="193"/>
      <c r="G96" s="193"/>
      <c r="H96" s="193"/>
      <c r="I96" s="193"/>
      <c r="J96" s="193"/>
      <c r="K96" s="193"/>
      <c r="L96" s="194"/>
      <c r="M96" s="193"/>
      <c r="N96" s="195"/>
      <c r="O96" s="193"/>
      <c r="P96" s="195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</row>
    <row r="97" spans="1:48" ht="15" customHeight="1" thickBot="1" x14ac:dyDescent="0.25">
      <c r="A97" s="191"/>
      <c r="B97" s="196"/>
      <c r="C97" s="193"/>
      <c r="D97" s="193"/>
      <c r="E97" s="193"/>
      <c r="F97" s="193"/>
      <c r="G97" s="193"/>
      <c r="H97" s="193"/>
      <c r="I97" s="193"/>
      <c r="J97" s="193"/>
      <c r="K97" s="194"/>
      <c r="L97" s="194"/>
      <c r="M97" s="193"/>
      <c r="N97" s="195"/>
      <c r="O97" s="193"/>
      <c r="P97" s="195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</row>
    <row r="98" spans="1:48" ht="15" customHeight="1" thickBot="1" x14ac:dyDescent="0.25">
      <c r="A98" s="191"/>
      <c r="B98" s="196"/>
      <c r="C98" s="193"/>
      <c r="D98" s="193"/>
      <c r="E98" s="193"/>
      <c r="F98" s="193"/>
      <c r="G98" s="193"/>
      <c r="H98" s="193"/>
      <c r="I98" s="193"/>
      <c r="J98" s="193"/>
      <c r="K98" s="194"/>
      <c r="L98" s="193"/>
      <c r="M98" s="193"/>
      <c r="N98" s="195"/>
      <c r="O98" s="193"/>
      <c r="P98" s="195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</row>
    <row r="99" spans="1:48" ht="15" customHeight="1" thickBot="1" x14ac:dyDescent="0.25">
      <c r="A99" s="191"/>
      <c r="B99" s="196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5"/>
      <c r="O99" s="193"/>
      <c r="P99" s="195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</row>
    <row r="100" spans="1:48" ht="15" customHeight="1" thickBot="1" x14ac:dyDescent="0.25">
      <c r="A100" s="191"/>
      <c r="B100" s="196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5"/>
      <c r="O100" s="193"/>
      <c r="P100" s="195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</row>
    <row r="101" spans="1:48" ht="15" customHeight="1" thickBot="1" x14ac:dyDescent="0.25">
      <c r="A101" s="191"/>
      <c r="B101" s="196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5"/>
      <c r="O101" s="193"/>
      <c r="P101" s="195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</row>
    <row r="102" spans="1:48" ht="15" customHeight="1" thickBot="1" x14ac:dyDescent="0.25">
      <c r="A102" s="191"/>
      <c r="B102" s="196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5"/>
      <c r="O102" s="193"/>
      <c r="P102" s="195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</row>
    <row r="103" spans="1:48" ht="15" customHeight="1" thickBot="1" x14ac:dyDescent="0.25">
      <c r="A103" s="191"/>
      <c r="B103" s="196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5"/>
      <c r="O103" s="193"/>
      <c r="P103" s="195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</row>
    <row r="104" spans="1:48" ht="15" customHeight="1" thickBot="1" x14ac:dyDescent="0.25">
      <c r="A104" s="191"/>
      <c r="B104" s="196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5"/>
      <c r="O104" s="193"/>
      <c r="P104" s="195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</row>
    <row r="105" spans="1:48" ht="15" customHeight="1" thickBot="1" x14ac:dyDescent="0.25">
      <c r="A105" s="191"/>
      <c r="B105" s="196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5"/>
      <c r="O105" s="193"/>
      <c r="P105" s="195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</row>
    <row r="106" spans="1:48" ht="15" customHeight="1" thickBot="1" x14ac:dyDescent="0.25">
      <c r="A106" s="191"/>
      <c r="B106" s="196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5"/>
      <c r="O106" s="193"/>
      <c r="P106" s="195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</row>
    <row r="107" spans="1:48" ht="15" customHeight="1" thickBot="1" x14ac:dyDescent="0.25">
      <c r="A107" s="191"/>
      <c r="B107" s="196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5"/>
      <c r="O107" s="193"/>
      <c r="P107" s="195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</row>
    <row r="108" spans="1:48" ht="15" customHeight="1" thickBot="1" x14ac:dyDescent="0.25">
      <c r="A108" s="191"/>
      <c r="B108" s="196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5"/>
      <c r="O108" s="193"/>
      <c r="P108" s="195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</row>
    <row r="109" spans="1:48" ht="15" customHeight="1" thickBot="1" x14ac:dyDescent="0.25">
      <c r="A109" s="191"/>
      <c r="B109" s="196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5"/>
      <c r="O109" s="193"/>
      <c r="P109" s="195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</row>
    <row r="110" spans="1:48" ht="15" customHeight="1" thickBot="1" x14ac:dyDescent="0.25">
      <c r="A110" s="191"/>
      <c r="B110" s="196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5"/>
      <c r="O110" s="193"/>
      <c r="P110" s="195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</row>
    <row r="111" spans="1:48" ht="15" customHeight="1" thickBot="1" x14ac:dyDescent="0.25">
      <c r="A111" s="191"/>
      <c r="B111" s="197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5"/>
      <c r="O111" s="193"/>
      <c r="P111" s="195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</row>
    <row r="112" spans="1:48" ht="15" customHeight="1" thickBot="1" x14ac:dyDescent="0.25">
      <c r="A112" s="191"/>
      <c r="B112" s="191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5"/>
      <c r="O112" s="193"/>
      <c r="P112" s="195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</row>
    <row r="113" spans="1:48" ht="15" customHeight="1" thickBot="1" x14ac:dyDescent="0.25">
      <c r="A113" s="191"/>
      <c r="B113" s="191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5"/>
      <c r="O113" s="193"/>
      <c r="P113" s="195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</row>
    <row r="114" spans="1:48" ht="15" customHeight="1" thickBot="1" x14ac:dyDescent="0.25">
      <c r="A114" s="191"/>
      <c r="B114" s="191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5"/>
      <c r="O114" s="193"/>
      <c r="P114" s="195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98"/>
    </row>
    <row r="115" spans="1:48" ht="15" customHeight="1" thickBot="1" x14ac:dyDescent="0.25">
      <c r="A115" s="191"/>
      <c r="B115" s="191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5"/>
      <c r="O115" s="193"/>
      <c r="P115" s="195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8"/>
      <c r="AT115" s="198"/>
      <c r="AU115" s="198"/>
      <c r="AV115" s="198"/>
    </row>
    <row r="116" spans="1:48" ht="15" customHeight="1" thickBot="1" x14ac:dyDescent="0.25">
      <c r="A116" s="191"/>
      <c r="B116" s="191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5"/>
      <c r="O116" s="193"/>
      <c r="P116" s="195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</row>
    <row r="117" spans="1:48" ht="15" customHeight="1" thickBot="1" x14ac:dyDescent="0.25">
      <c r="A117" s="191"/>
      <c r="B117" s="191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5"/>
      <c r="O117" s="193"/>
      <c r="P117" s="195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8"/>
      <c r="AT117" s="198"/>
      <c r="AU117" s="198"/>
      <c r="AV117" s="198"/>
    </row>
    <row r="118" spans="1:48" ht="15" customHeight="1" thickBot="1" x14ac:dyDescent="0.25">
      <c r="A118" s="191"/>
      <c r="B118" s="191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5"/>
      <c r="O118" s="193"/>
      <c r="P118" s="195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</row>
    <row r="119" spans="1:48" ht="15" customHeight="1" thickBot="1" x14ac:dyDescent="0.25">
      <c r="A119" s="191"/>
      <c r="B119" s="191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5"/>
      <c r="O119" s="193"/>
      <c r="P119" s="195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</row>
    <row r="120" spans="1:48" ht="15" customHeight="1" thickBot="1" x14ac:dyDescent="0.25">
      <c r="A120" s="191"/>
      <c r="B120" s="191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5"/>
      <c r="O120" s="193"/>
      <c r="P120" s="195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8"/>
    </row>
    <row r="121" spans="1:48" ht="15" customHeight="1" thickBot="1" x14ac:dyDescent="0.25">
      <c r="A121" s="191"/>
      <c r="B121" s="191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5"/>
      <c r="O121" s="193"/>
      <c r="P121" s="195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</row>
    <row r="122" spans="1:48" ht="15" customHeight="1" thickBot="1" x14ac:dyDescent="0.25">
      <c r="A122" s="191"/>
      <c r="B122" s="191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5"/>
      <c r="O122" s="193"/>
      <c r="P122" s="195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</row>
    <row r="123" spans="1:48" ht="15" customHeight="1" thickBot="1" x14ac:dyDescent="0.25">
      <c r="A123" s="191"/>
      <c r="B123" s="191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5"/>
      <c r="O123" s="193"/>
      <c r="P123" s="195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</row>
    <row r="124" spans="1:48" ht="15" customHeight="1" thickBot="1" x14ac:dyDescent="0.25">
      <c r="A124" s="191"/>
      <c r="B124" s="191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5"/>
      <c r="O124" s="193"/>
      <c r="P124" s="195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</row>
    <row r="125" spans="1:48" ht="15" customHeight="1" thickBot="1" x14ac:dyDescent="0.25">
      <c r="A125" s="191"/>
      <c r="B125" s="191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5"/>
      <c r="O125" s="193"/>
      <c r="P125" s="195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8"/>
    </row>
    <row r="126" spans="1:48" ht="15" customHeight="1" thickBot="1" x14ac:dyDescent="0.25">
      <c r="A126" s="191"/>
      <c r="B126" s="191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5"/>
      <c r="O126" s="193"/>
      <c r="P126" s="195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</row>
    <row r="127" spans="1:48" ht="15" customHeight="1" thickBot="1" x14ac:dyDescent="0.25">
      <c r="A127" s="191"/>
      <c r="B127" s="191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5"/>
      <c r="O127" s="193"/>
      <c r="P127" s="195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</row>
    <row r="128" spans="1:48" ht="15" customHeight="1" thickBot="1" x14ac:dyDescent="0.25">
      <c r="A128" s="191"/>
      <c r="B128" s="191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5"/>
      <c r="O128" s="193"/>
      <c r="P128" s="195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  <c r="AR128" s="198"/>
      <c r="AS128" s="198"/>
      <c r="AT128" s="198"/>
      <c r="AU128" s="198"/>
      <c r="AV128" s="198"/>
    </row>
    <row r="129" spans="1:48" ht="15" customHeight="1" thickBot="1" x14ac:dyDescent="0.25">
      <c r="A129" s="191"/>
      <c r="B129" s="191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5"/>
      <c r="O129" s="193"/>
      <c r="P129" s="195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8"/>
      <c r="AT129" s="198"/>
      <c r="AU129" s="198"/>
      <c r="AV129" s="198"/>
    </row>
    <row r="130" spans="1:48" ht="15" customHeight="1" thickBot="1" x14ac:dyDescent="0.25">
      <c r="A130" s="191"/>
      <c r="B130" s="191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5"/>
      <c r="O130" s="193"/>
      <c r="P130" s="195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8"/>
    </row>
    <row r="131" spans="1:48" ht="15" customHeight="1" thickBot="1" x14ac:dyDescent="0.25">
      <c r="A131" s="191"/>
      <c r="B131" s="191"/>
      <c r="C131" s="193"/>
      <c r="D131" s="193"/>
      <c r="E131" s="193"/>
      <c r="F131" s="193"/>
      <c r="G131" s="193"/>
      <c r="H131" s="193"/>
      <c r="I131" s="193"/>
      <c r="J131" s="193"/>
      <c r="K131" s="194"/>
      <c r="L131" s="193"/>
      <c r="M131" s="193"/>
      <c r="N131" s="195"/>
      <c r="O131" s="193"/>
      <c r="P131" s="195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  <c r="AM131" s="198"/>
      <c r="AN131" s="198"/>
      <c r="AO131" s="198"/>
      <c r="AP131" s="198"/>
      <c r="AQ131" s="198"/>
      <c r="AR131" s="198"/>
      <c r="AS131" s="198"/>
      <c r="AT131" s="198"/>
      <c r="AU131" s="198"/>
      <c r="AV131" s="198"/>
    </row>
    <row r="132" spans="1:48" ht="15" customHeight="1" thickBot="1" x14ac:dyDescent="0.25">
      <c r="A132" s="191"/>
      <c r="B132" s="191"/>
      <c r="C132" s="193"/>
      <c r="D132" s="193"/>
      <c r="E132" s="193"/>
      <c r="F132" s="193"/>
      <c r="G132" s="193"/>
      <c r="H132" s="193"/>
      <c r="I132" s="193"/>
      <c r="J132" s="194"/>
      <c r="K132" s="194"/>
      <c r="L132" s="194"/>
      <c r="M132" s="193"/>
      <c r="N132" s="195"/>
      <c r="O132" s="193"/>
      <c r="P132" s="195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</row>
    <row r="133" spans="1:48" ht="15" customHeight="1" thickBot="1" x14ac:dyDescent="0.25">
      <c r="A133" s="191"/>
      <c r="B133" s="191"/>
      <c r="C133" s="193"/>
      <c r="D133" s="193"/>
      <c r="E133" s="193"/>
      <c r="F133" s="193"/>
      <c r="G133" s="193"/>
      <c r="H133" s="193"/>
      <c r="I133" s="193"/>
      <c r="J133" s="194"/>
      <c r="K133" s="194"/>
      <c r="L133" s="194"/>
      <c r="M133" s="193"/>
      <c r="N133" s="195"/>
      <c r="O133" s="193"/>
      <c r="P133" s="195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</row>
    <row r="134" spans="1:48" ht="15" customHeight="1" thickBot="1" x14ac:dyDescent="0.25">
      <c r="A134" s="191"/>
      <c r="B134" s="191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5"/>
      <c r="O134" s="193"/>
      <c r="P134" s="195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8"/>
      <c r="AS134" s="198"/>
      <c r="AT134" s="198"/>
      <c r="AU134" s="198"/>
      <c r="AV134" s="198"/>
    </row>
    <row r="135" spans="1:48" ht="15" customHeight="1" thickBot="1" x14ac:dyDescent="0.25">
      <c r="A135" s="191"/>
      <c r="B135" s="191"/>
      <c r="C135" s="193"/>
      <c r="D135" s="193"/>
      <c r="E135" s="193"/>
      <c r="F135" s="193"/>
      <c r="G135" s="193"/>
      <c r="H135" s="193"/>
      <c r="I135" s="193"/>
      <c r="J135" s="194"/>
      <c r="K135" s="194"/>
      <c r="L135" s="194"/>
      <c r="M135" s="193"/>
      <c r="N135" s="195"/>
      <c r="O135" s="193"/>
      <c r="P135" s="195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8"/>
      <c r="AV135" s="198"/>
    </row>
    <row r="136" spans="1:48" ht="15" customHeight="1" thickBot="1" x14ac:dyDescent="0.25">
      <c r="A136" s="191"/>
      <c r="B136" s="191"/>
      <c r="C136" s="193"/>
      <c r="D136" s="193"/>
      <c r="E136" s="193"/>
      <c r="F136" s="193"/>
      <c r="G136" s="193"/>
      <c r="H136" s="193"/>
      <c r="I136" s="193"/>
      <c r="J136" s="194"/>
      <c r="K136" s="194"/>
      <c r="L136" s="193"/>
      <c r="M136" s="193"/>
      <c r="N136" s="195"/>
      <c r="O136" s="193"/>
      <c r="P136" s="195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  <c r="AR136" s="198"/>
      <c r="AS136" s="198"/>
      <c r="AT136" s="198"/>
      <c r="AU136" s="198"/>
      <c r="AV136" s="198"/>
    </row>
    <row r="137" spans="1:48" ht="15" customHeight="1" thickBot="1" x14ac:dyDescent="0.25">
      <c r="A137" s="191"/>
      <c r="B137" s="191"/>
      <c r="C137" s="193"/>
      <c r="D137" s="193"/>
      <c r="E137" s="193"/>
      <c r="F137" s="193"/>
      <c r="G137" s="193"/>
      <c r="H137" s="193"/>
      <c r="I137" s="193"/>
      <c r="J137" s="194"/>
      <c r="K137" s="193"/>
      <c r="L137" s="194"/>
      <c r="M137" s="193"/>
      <c r="N137" s="195"/>
      <c r="O137" s="193"/>
      <c r="P137" s="195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8"/>
      <c r="AV137" s="198"/>
    </row>
    <row r="138" spans="1:48" ht="15" customHeight="1" thickBot="1" x14ac:dyDescent="0.25">
      <c r="A138" s="191"/>
      <c r="B138" s="191"/>
      <c r="C138" s="193"/>
      <c r="D138" s="193"/>
      <c r="E138" s="193"/>
      <c r="F138" s="193"/>
      <c r="G138" s="193"/>
      <c r="H138" s="193"/>
      <c r="I138" s="193"/>
      <c r="J138" s="193"/>
      <c r="K138" s="193"/>
      <c r="L138" s="194"/>
      <c r="M138" s="193"/>
      <c r="N138" s="195"/>
      <c r="O138" s="193"/>
      <c r="P138" s="195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</row>
    <row r="139" spans="1:48" ht="15" customHeight="1" thickBot="1" x14ac:dyDescent="0.25">
      <c r="A139" s="191"/>
      <c r="B139" s="191"/>
      <c r="C139" s="193"/>
      <c r="D139" s="193"/>
      <c r="E139" s="193"/>
      <c r="F139" s="193"/>
      <c r="G139" s="193"/>
      <c r="H139" s="193"/>
      <c r="I139" s="193"/>
      <c r="J139" s="194"/>
      <c r="K139" s="194"/>
      <c r="L139" s="194"/>
      <c r="M139" s="193"/>
      <c r="N139" s="195"/>
      <c r="O139" s="193"/>
      <c r="P139" s="195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</row>
    <row r="140" spans="1:48" ht="15" customHeight="1" thickBot="1" x14ac:dyDescent="0.25">
      <c r="A140" s="191"/>
      <c r="B140" s="191"/>
      <c r="C140" s="193"/>
      <c r="D140" s="193"/>
      <c r="E140" s="193"/>
      <c r="F140" s="193"/>
      <c r="G140" s="193"/>
      <c r="H140" s="193"/>
      <c r="I140" s="193"/>
      <c r="J140" s="194"/>
      <c r="K140" s="194"/>
      <c r="L140" s="194"/>
      <c r="M140" s="193"/>
      <c r="N140" s="195"/>
      <c r="O140" s="193"/>
      <c r="P140" s="195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  <c r="AO140" s="198"/>
      <c r="AP140" s="198"/>
      <c r="AQ140" s="198"/>
      <c r="AR140" s="198"/>
      <c r="AS140" s="198"/>
      <c r="AT140" s="198"/>
      <c r="AU140" s="198"/>
      <c r="AV140" s="198"/>
    </row>
    <row r="141" spans="1:48" ht="15" customHeight="1" thickBot="1" x14ac:dyDescent="0.25">
      <c r="A141" s="191"/>
      <c r="B141" s="191"/>
      <c r="C141" s="193"/>
      <c r="D141" s="193"/>
      <c r="E141" s="193"/>
      <c r="F141" s="193"/>
      <c r="G141" s="193"/>
      <c r="H141" s="193"/>
      <c r="I141" s="193"/>
      <c r="J141" s="194"/>
      <c r="K141" s="194"/>
      <c r="L141" s="194"/>
      <c r="M141" s="193"/>
      <c r="N141" s="195"/>
      <c r="O141" s="193"/>
      <c r="P141" s="195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  <c r="AR141" s="198"/>
      <c r="AS141" s="198"/>
      <c r="AT141" s="198"/>
      <c r="AU141" s="198"/>
      <c r="AV141" s="198"/>
    </row>
    <row r="142" spans="1:48" ht="15" customHeight="1" thickBot="1" x14ac:dyDescent="0.25">
      <c r="A142" s="191"/>
      <c r="B142" s="191"/>
      <c r="C142" s="193"/>
      <c r="D142" s="193"/>
      <c r="E142" s="193"/>
      <c r="F142" s="193"/>
      <c r="G142" s="193"/>
      <c r="H142" s="193"/>
      <c r="I142" s="193"/>
      <c r="J142" s="194"/>
      <c r="K142" s="194"/>
      <c r="L142" s="194"/>
      <c r="M142" s="193"/>
      <c r="N142" s="195"/>
      <c r="O142" s="193"/>
      <c r="P142" s="195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  <c r="AR142" s="198"/>
      <c r="AS142" s="198"/>
      <c r="AT142" s="198"/>
      <c r="AU142" s="198"/>
      <c r="AV142" s="198"/>
    </row>
    <row r="143" spans="1:48" ht="15" customHeight="1" thickBot="1" x14ac:dyDescent="0.25">
      <c r="A143" s="191"/>
      <c r="B143" s="191"/>
      <c r="C143" s="193"/>
      <c r="D143" s="193"/>
      <c r="E143" s="193"/>
      <c r="F143" s="193"/>
      <c r="G143" s="193"/>
      <c r="H143" s="193"/>
      <c r="I143" s="193"/>
      <c r="J143" s="194"/>
      <c r="K143" s="194"/>
      <c r="L143" s="194"/>
      <c r="M143" s="193"/>
      <c r="N143" s="195"/>
      <c r="O143" s="193"/>
      <c r="P143" s="195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</row>
    <row r="144" spans="1:48" ht="15" customHeight="1" thickBot="1" x14ac:dyDescent="0.25">
      <c r="A144" s="191"/>
      <c r="B144" s="191"/>
      <c r="C144" s="193"/>
      <c r="D144" s="193"/>
      <c r="E144" s="193"/>
      <c r="F144" s="193"/>
      <c r="G144" s="193"/>
      <c r="H144" s="193"/>
      <c r="I144" s="193"/>
      <c r="J144" s="193"/>
      <c r="K144" s="193"/>
      <c r="L144" s="194"/>
      <c r="M144" s="193"/>
      <c r="N144" s="195"/>
      <c r="O144" s="193"/>
      <c r="P144" s="195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</row>
    <row r="145" spans="1:48" ht="15" customHeight="1" thickBot="1" x14ac:dyDescent="0.25">
      <c r="A145" s="191"/>
      <c r="B145" s="191"/>
      <c r="C145" s="193"/>
      <c r="D145" s="193"/>
      <c r="E145" s="193"/>
      <c r="F145" s="193"/>
      <c r="G145" s="193"/>
      <c r="H145" s="193"/>
      <c r="I145" s="193"/>
      <c r="J145" s="194"/>
      <c r="K145" s="193"/>
      <c r="L145" s="194"/>
      <c r="M145" s="193"/>
      <c r="N145" s="195"/>
      <c r="O145" s="193"/>
      <c r="P145" s="195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</row>
    <row r="146" spans="1:48" ht="15" customHeight="1" thickBot="1" x14ac:dyDescent="0.25">
      <c r="A146" s="191"/>
      <c r="B146" s="191"/>
      <c r="C146" s="193"/>
      <c r="D146" s="193"/>
      <c r="E146" s="193"/>
      <c r="F146" s="193"/>
      <c r="G146" s="193"/>
      <c r="H146" s="193"/>
      <c r="I146" s="193"/>
      <c r="J146" s="194"/>
      <c r="K146" s="193"/>
      <c r="L146" s="194"/>
      <c r="M146" s="193"/>
      <c r="N146" s="195"/>
      <c r="O146" s="193"/>
      <c r="P146" s="195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</row>
    <row r="147" spans="1:48" ht="15" customHeight="1" thickBot="1" x14ac:dyDescent="0.25">
      <c r="A147" s="191"/>
      <c r="B147" s="191"/>
      <c r="C147" s="193"/>
      <c r="D147" s="193"/>
      <c r="E147" s="193"/>
      <c r="F147" s="193"/>
      <c r="G147" s="193"/>
      <c r="H147" s="193"/>
      <c r="I147" s="193"/>
      <c r="J147" s="194"/>
      <c r="K147" s="194"/>
      <c r="L147" s="194"/>
      <c r="M147" s="193"/>
      <c r="N147" s="195"/>
      <c r="O147" s="193"/>
      <c r="P147" s="195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</row>
    <row r="148" spans="1:48" ht="15" customHeight="1" thickBot="1" x14ac:dyDescent="0.25">
      <c r="A148" s="191"/>
      <c r="B148" s="191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5"/>
      <c r="O148" s="193"/>
      <c r="P148" s="195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198"/>
      <c r="AR148" s="198"/>
      <c r="AS148" s="198"/>
      <c r="AT148" s="198"/>
      <c r="AU148" s="198"/>
      <c r="AV148" s="198"/>
    </row>
    <row r="149" spans="1:48" ht="15" customHeight="1" thickBot="1" x14ac:dyDescent="0.25">
      <c r="A149" s="191"/>
      <c r="B149" s="191"/>
      <c r="C149" s="193"/>
      <c r="D149" s="193"/>
      <c r="E149" s="193"/>
      <c r="F149" s="193"/>
      <c r="G149" s="193"/>
      <c r="H149" s="193"/>
      <c r="I149" s="193"/>
      <c r="J149" s="193"/>
      <c r="K149" s="193"/>
      <c r="L149" s="194"/>
      <c r="M149" s="193"/>
      <c r="N149" s="195"/>
      <c r="O149" s="193"/>
      <c r="P149" s="195"/>
      <c r="Q149" s="198"/>
      <c r="R149" s="198"/>
      <c r="S149" s="198"/>
      <c r="T149" s="198"/>
      <c r="U149" s="198"/>
      <c r="V149" s="198"/>
      <c r="W149" s="198"/>
      <c r="X149" s="198"/>
      <c r="Y149" s="198"/>
      <c r="Z149" s="198"/>
      <c r="AA149" s="198"/>
      <c r="AB149" s="198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198"/>
      <c r="AM149" s="198"/>
      <c r="AN149" s="198"/>
      <c r="AO149" s="198"/>
      <c r="AP149" s="198"/>
      <c r="AQ149" s="198"/>
      <c r="AR149" s="198"/>
      <c r="AS149" s="198"/>
      <c r="AT149" s="198"/>
      <c r="AU149" s="198"/>
      <c r="AV149" s="198"/>
    </row>
    <row r="150" spans="1:48" ht="15" customHeight="1" thickBot="1" x14ac:dyDescent="0.25">
      <c r="A150" s="191"/>
      <c r="B150" s="191"/>
      <c r="C150" s="193"/>
      <c r="D150" s="193"/>
      <c r="E150" s="193"/>
      <c r="F150" s="193"/>
      <c r="G150" s="193"/>
      <c r="H150" s="193"/>
      <c r="I150" s="193"/>
      <c r="J150" s="193"/>
      <c r="K150" s="194"/>
      <c r="L150" s="193"/>
      <c r="M150" s="193"/>
      <c r="N150" s="195"/>
      <c r="O150" s="193"/>
      <c r="P150" s="195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8"/>
      <c r="AT150" s="198"/>
      <c r="AU150" s="198"/>
      <c r="AV150" s="198"/>
    </row>
    <row r="151" spans="1:48" ht="15" customHeight="1" thickBot="1" x14ac:dyDescent="0.25">
      <c r="A151" s="191"/>
      <c r="B151" s="191"/>
      <c r="C151" s="193"/>
      <c r="D151" s="193"/>
      <c r="E151" s="193"/>
      <c r="F151" s="193"/>
      <c r="G151" s="193"/>
      <c r="H151" s="193"/>
      <c r="I151" s="193"/>
      <c r="J151" s="194"/>
      <c r="K151" s="193"/>
      <c r="L151" s="193"/>
      <c r="M151" s="193"/>
      <c r="N151" s="195"/>
      <c r="O151" s="193"/>
      <c r="P151" s="195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  <c r="AR151" s="198"/>
      <c r="AS151" s="198"/>
      <c r="AT151" s="198"/>
      <c r="AU151" s="198"/>
      <c r="AV151" s="198"/>
    </row>
    <row r="152" spans="1:48" ht="15" customHeight="1" thickBot="1" x14ac:dyDescent="0.25">
      <c r="A152" s="191"/>
      <c r="B152" s="191"/>
      <c r="C152" s="193"/>
      <c r="D152" s="193"/>
      <c r="E152" s="193"/>
      <c r="F152" s="193"/>
      <c r="G152" s="193"/>
      <c r="H152" s="193"/>
      <c r="I152" s="193"/>
      <c r="J152" s="194"/>
      <c r="K152" s="193"/>
      <c r="L152" s="193"/>
      <c r="M152" s="193"/>
      <c r="N152" s="195"/>
      <c r="O152" s="193"/>
      <c r="P152" s="195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98"/>
      <c r="AO152" s="198"/>
      <c r="AP152" s="198"/>
      <c r="AQ152" s="198"/>
      <c r="AR152" s="198"/>
      <c r="AS152" s="198"/>
      <c r="AT152" s="198"/>
      <c r="AU152" s="198"/>
      <c r="AV152" s="198"/>
    </row>
    <row r="153" spans="1:48" ht="15" customHeight="1" x14ac:dyDescent="0.2">
      <c r="L153" s="106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198"/>
      <c r="AT153" s="198"/>
      <c r="AU153" s="198"/>
      <c r="AV153" s="198"/>
    </row>
    <row r="154" spans="1:48" ht="15" customHeight="1" x14ac:dyDescent="0.2"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/>
      <c r="AR154" s="198"/>
      <c r="AS154" s="198"/>
      <c r="AT154" s="198"/>
      <c r="AU154" s="198"/>
      <c r="AV154" s="198"/>
    </row>
    <row r="155" spans="1:48" ht="15" customHeight="1" x14ac:dyDescent="0.2"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198"/>
      <c r="AK155" s="198"/>
      <c r="AL155" s="198"/>
      <c r="AM155" s="198"/>
      <c r="AN155" s="198"/>
      <c r="AO155" s="198"/>
      <c r="AP155" s="198"/>
      <c r="AQ155" s="198"/>
      <c r="AR155" s="198"/>
      <c r="AS155" s="198"/>
      <c r="AT155" s="198"/>
      <c r="AU155" s="198"/>
      <c r="AV155" s="198"/>
    </row>
    <row r="156" spans="1:48" ht="15" customHeight="1" x14ac:dyDescent="0.2"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8"/>
      <c r="AH156" s="198"/>
      <c r="AI156" s="198"/>
      <c r="AJ156" s="198"/>
      <c r="AK156" s="198"/>
      <c r="AL156" s="198"/>
      <c r="AM156" s="198"/>
      <c r="AN156" s="198"/>
      <c r="AO156" s="198"/>
      <c r="AP156" s="198"/>
      <c r="AQ156" s="198"/>
      <c r="AR156" s="198"/>
      <c r="AS156" s="198"/>
      <c r="AT156" s="198"/>
      <c r="AU156" s="198"/>
      <c r="AV156" s="198"/>
    </row>
    <row r="157" spans="1:48" ht="15" customHeight="1" x14ac:dyDescent="0.2"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198"/>
      <c r="AT157" s="198"/>
      <c r="AU157" s="198"/>
      <c r="AV157" s="198"/>
    </row>
    <row r="158" spans="1:48" ht="15" customHeight="1" x14ac:dyDescent="0.2"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198"/>
      <c r="AR158" s="198"/>
      <c r="AS158" s="198"/>
      <c r="AT158" s="198"/>
      <c r="AU158" s="198"/>
      <c r="AV158" s="198"/>
    </row>
    <row r="159" spans="1:48" ht="15" customHeight="1" x14ac:dyDescent="0.2">
      <c r="Q159" s="198"/>
      <c r="R159" s="198"/>
      <c r="S159" s="198"/>
      <c r="T159" s="198"/>
      <c r="U159" s="198"/>
      <c r="V159" s="198"/>
      <c r="W159" s="198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198"/>
      <c r="AM159" s="198"/>
      <c r="AN159" s="198"/>
      <c r="AO159" s="198"/>
      <c r="AP159" s="198"/>
      <c r="AQ159" s="198"/>
      <c r="AR159" s="198"/>
      <c r="AS159" s="198"/>
      <c r="AT159" s="198"/>
      <c r="AU159" s="198"/>
      <c r="AV159" s="198"/>
    </row>
    <row r="160" spans="1:48" ht="15" customHeight="1" x14ac:dyDescent="0.2">
      <c r="Q160" s="198"/>
      <c r="R160" s="198"/>
      <c r="S160" s="198"/>
      <c r="T160" s="198"/>
      <c r="U160" s="198"/>
      <c r="V160" s="198"/>
      <c r="W160" s="198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198"/>
      <c r="AM160" s="198"/>
      <c r="AN160" s="198"/>
      <c r="AO160" s="198"/>
      <c r="AP160" s="198"/>
      <c r="AQ160" s="198"/>
      <c r="AR160" s="198"/>
      <c r="AS160" s="198"/>
      <c r="AT160" s="198"/>
      <c r="AU160" s="198"/>
      <c r="AV160" s="198"/>
    </row>
    <row r="161" spans="17:48" ht="15" customHeight="1" x14ac:dyDescent="0.2">
      <c r="Q161" s="198"/>
      <c r="R161" s="198"/>
      <c r="S161" s="198"/>
      <c r="T161" s="198"/>
      <c r="U161" s="198"/>
      <c r="V161" s="198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  <c r="AO161" s="198"/>
      <c r="AP161" s="198"/>
      <c r="AQ161" s="198"/>
      <c r="AR161" s="198"/>
      <c r="AS161" s="198"/>
      <c r="AT161" s="198"/>
      <c r="AU161" s="198"/>
      <c r="AV161" s="198"/>
    </row>
    <row r="162" spans="17:48" ht="15" customHeight="1" x14ac:dyDescent="0.2"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198"/>
      <c r="AM162" s="198"/>
      <c r="AN162" s="198"/>
      <c r="AO162" s="198"/>
      <c r="AP162" s="198"/>
      <c r="AQ162" s="198"/>
      <c r="AR162" s="198"/>
      <c r="AS162" s="198"/>
      <c r="AT162" s="198"/>
      <c r="AU162" s="198"/>
      <c r="AV162" s="198"/>
    </row>
    <row r="163" spans="17:48" ht="15" customHeight="1" x14ac:dyDescent="0.2"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</row>
    <row r="164" spans="17:48" ht="15" customHeight="1" x14ac:dyDescent="0.2">
      <c r="Q164" s="198"/>
      <c r="R164" s="198"/>
      <c r="S164" s="198"/>
      <c r="T164" s="198"/>
      <c r="U164" s="198"/>
      <c r="V164" s="198"/>
      <c r="W164" s="198"/>
      <c r="X164" s="198"/>
      <c r="Y164" s="198"/>
      <c r="Z164" s="198"/>
      <c r="AA164" s="198"/>
      <c r="AB164" s="198"/>
      <c r="AC164" s="198"/>
      <c r="AD164" s="198"/>
      <c r="AE164" s="198"/>
      <c r="AF164" s="198"/>
      <c r="AG164" s="198"/>
      <c r="AH164" s="198"/>
      <c r="AI164" s="198"/>
      <c r="AJ164" s="198"/>
      <c r="AK164" s="198"/>
      <c r="AL164" s="198"/>
      <c r="AM164" s="198"/>
      <c r="AN164" s="198"/>
      <c r="AO164" s="198"/>
      <c r="AP164" s="198"/>
      <c r="AQ164" s="198"/>
      <c r="AR164" s="198"/>
      <c r="AS164" s="198"/>
      <c r="AT164" s="198"/>
      <c r="AU164" s="198"/>
      <c r="AV164" s="198"/>
    </row>
    <row r="165" spans="17:48" ht="15" customHeight="1" x14ac:dyDescent="0.2">
      <c r="Q165" s="198"/>
      <c r="R165" s="198"/>
      <c r="S165" s="198"/>
      <c r="T165" s="198"/>
      <c r="U165" s="198"/>
      <c r="V165" s="198"/>
      <c r="W165" s="198"/>
      <c r="X165" s="198"/>
      <c r="Y165" s="198"/>
      <c r="Z165" s="198"/>
      <c r="AA165" s="198"/>
      <c r="AB165" s="198"/>
      <c r="AC165" s="198"/>
      <c r="AD165" s="198"/>
      <c r="AE165" s="198"/>
      <c r="AF165" s="198"/>
      <c r="AG165" s="198"/>
      <c r="AH165" s="198"/>
      <c r="AI165" s="198"/>
      <c r="AJ165" s="198"/>
      <c r="AK165" s="198"/>
      <c r="AL165" s="198"/>
      <c r="AM165" s="198"/>
      <c r="AN165" s="198"/>
      <c r="AO165" s="198"/>
      <c r="AP165" s="198"/>
      <c r="AQ165" s="198"/>
      <c r="AR165" s="198"/>
      <c r="AS165" s="198"/>
      <c r="AT165" s="198"/>
      <c r="AU165" s="198"/>
      <c r="AV165" s="198"/>
    </row>
    <row r="166" spans="17:48" ht="15" customHeight="1" x14ac:dyDescent="0.2">
      <c r="Q166" s="198"/>
      <c r="R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</row>
    <row r="167" spans="17:48" ht="15" customHeight="1" x14ac:dyDescent="0.2">
      <c r="Q167" s="198"/>
      <c r="R167" s="198"/>
      <c r="S167" s="198"/>
      <c r="T167" s="198"/>
      <c r="U167" s="198"/>
      <c r="V167" s="198"/>
      <c r="W167" s="198"/>
      <c r="X167" s="198"/>
      <c r="Y167" s="198"/>
      <c r="Z167" s="198"/>
      <c r="AA167" s="198"/>
      <c r="AB167" s="198"/>
      <c r="AC167" s="198"/>
      <c r="AD167" s="198"/>
      <c r="AE167" s="198"/>
      <c r="AF167" s="198"/>
      <c r="AG167" s="198"/>
      <c r="AH167" s="198"/>
      <c r="AI167" s="198"/>
      <c r="AJ167" s="198"/>
      <c r="AK167" s="198"/>
      <c r="AL167" s="198"/>
      <c r="AM167" s="198"/>
      <c r="AN167" s="198"/>
      <c r="AO167" s="198"/>
      <c r="AP167" s="198"/>
      <c r="AQ167" s="198"/>
      <c r="AR167" s="198"/>
      <c r="AS167" s="198"/>
      <c r="AT167" s="198"/>
      <c r="AU167" s="198"/>
      <c r="AV167" s="198"/>
    </row>
    <row r="168" spans="17:48" ht="15" customHeight="1" x14ac:dyDescent="0.2">
      <c r="Q168" s="198"/>
      <c r="R168" s="198"/>
      <c r="S168" s="198"/>
      <c r="T168" s="198"/>
      <c r="U168" s="198"/>
      <c r="V168" s="198"/>
      <c r="W168" s="198"/>
      <c r="X168" s="198"/>
      <c r="Y168" s="198"/>
      <c r="Z168" s="198"/>
      <c r="AA168" s="198"/>
      <c r="AB168" s="198"/>
      <c r="AC168" s="198"/>
      <c r="AD168" s="198"/>
      <c r="AE168" s="198"/>
      <c r="AF168" s="198"/>
      <c r="AG168" s="198"/>
      <c r="AH168" s="198"/>
      <c r="AI168" s="198"/>
      <c r="AJ168" s="198"/>
      <c r="AK168" s="198"/>
      <c r="AL168" s="198"/>
      <c r="AM168" s="198"/>
      <c r="AN168" s="198"/>
      <c r="AO168" s="198"/>
      <c r="AP168" s="198"/>
      <c r="AQ168" s="198"/>
      <c r="AR168" s="198"/>
      <c r="AS168" s="198"/>
      <c r="AT168" s="198"/>
      <c r="AU168" s="198"/>
      <c r="AV168" s="198"/>
    </row>
    <row r="169" spans="17:48" ht="15" customHeight="1" x14ac:dyDescent="0.2"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198"/>
      <c r="AK169" s="198"/>
      <c r="AL169" s="198"/>
      <c r="AM169" s="198"/>
      <c r="AN169" s="198"/>
      <c r="AO169" s="198"/>
      <c r="AP169" s="198"/>
      <c r="AQ169" s="198"/>
      <c r="AR169" s="198"/>
      <c r="AS169" s="198"/>
      <c r="AT169" s="198"/>
      <c r="AU169" s="198"/>
      <c r="AV169" s="198"/>
    </row>
    <row r="170" spans="17:48" ht="15" customHeight="1" x14ac:dyDescent="0.2">
      <c r="Q170" s="198"/>
      <c r="R170" s="198"/>
      <c r="S170" s="198"/>
      <c r="T170" s="198"/>
      <c r="U170" s="198"/>
      <c r="V170" s="198"/>
      <c r="W170" s="198"/>
      <c r="X170" s="198"/>
      <c r="Y170" s="198"/>
      <c r="Z170" s="198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8"/>
      <c r="AL170" s="198"/>
      <c r="AM170" s="198"/>
      <c r="AN170" s="198"/>
      <c r="AO170" s="198"/>
      <c r="AP170" s="198"/>
      <c r="AQ170" s="198"/>
      <c r="AR170" s="198"/>
      <c r="AS170" s="198"/>
      <c r="AT170" s="198"/>
      <c r="AU170" s="198"/>
      <c r="AV170" s="198"/>
    </row>
    <row r="171" spans="17:48" ht="15" customHeight="1" x14ac:dyDescent="0.2"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  <c r="AO171" s="198"/>
      <c r="AP171" s="198"/>
      <c r="AQ171" s="198"/>
      <c r="AR171" s="198"/>
      <c r="AS171" s="198"/>
      <c r="AT171" s="198"/>
      <c r="AU171" s="198"/>
      <c r="AV171" s="198"/>
    </row>
    <row r="172" spans="17:48" ht="15" customHeight="1" x14ac:dyDescent="0.2">
      <c r="Q172" s="198"/>
      <c r="R172" s="198"/>
      <c r="S172" s="198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198"/>
      <c r="AQ172" s="198"/>
      <c r="AR172" s="198"/>
      <c r="AS172" s="198"/>
      <c r="AT172" s="198"/>
      <c r="AU172" s="198"/>
      <c r="AV172" s="198"/>
    </row>
    <row r="173" spans="17:48" ht="15" customHeight="1" x14ac:dyDescent="0.2">
      <c r="Q173" s="198"/>
      <c r="R173" s="198"/>
      <c r="S173" s="198"/>
      <c r="T173" s="198"/>
      <c r="U173" s="198"/>
      <c r="V173" s="198"/>
      <c r="W173" s="198"/>
      <c r="X173" s="198"/>
      <c r="Y173" s="198"/>
      <c r="Z173" s="198"/>
      <c r="AA173" s="198"/>
      <c r="AB173" s="198"/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  <c r="AO173" s="198"/>
      <c r="AP173" s="198"/>
      <c r="AQ173" s="198"/>
      <c r="AR173" s="198"/>
      <c r="AS173" s="198"/>
      <c r="AT173" s="198"/>
      <c r="AU173" s="198"/>
      <c r="AV173" s="198"/>
    </row>
    <row r="174" spans="17:48" ht="15" customHeight="1" x14ac:dyDescent="0.2"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198"/>
      <c r="AT174" s="198"/>
      <c r="AU174" s="198"/>
      <c r="AV174" s="198"/>
    </row>
    <row r="175" spans="17:48" ht="15" customHeight="1" x14ac:dyDescent="0.2">
      <c r="Q175" s="198"/>
      <c r="R175" s="198"/>
      <c r="S175" s="198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198"/>
      <c r="AT175" s="198"/>
      <c r="AU175" s="198"/>
      <c r="AV175" s="198"/>
    </row>
    <row r="176" spans="17:48" ht="15" customHeight="1" x14ac:dyDescent="0.2">
      <c r="Q176" s="198"/>
      <c r="R176" s="198"/>
      <c r="S176" s="198"/>
      <c r="T176" s="198"/>
      <c r="U176" s="198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198"/>
      <c r="AT176" s="198"/>
      <c r="AU176" s="198"/>
      <c r="AV176" s="198"/>
    </row>
    <row r="177" spans="17:48" ht="15" customHeight="1" x14ac:dyDescent="0.2">
      <c r="Q177" s="198"/>
      <c r="R177" s="198"/>
      <c r="S177" s="198"/>
      <c r="T177" s="198"/>
      <c r="U177" s="198"/>
      <c r="V177" s="198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  <c r="AR177" s="198"/>
      <c r="AS177" s="198"/>
      <c r="AT177" s="198"/>
      <c r="AU177" s="198"/>
      <c r="AV177" s="198"/>
    </row>
    <row r="178" spans="17:48" ht="15" customHeight="1" x14ac:dyDescent="0.2"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/>
      <c r="AP178" s="198"/>
      <c r="AQ178" s="198"/>
      <c r="AR178" s="198"/>
      <c r="AS178" s="198"/>
      <c r="AT178" s="198"/>
      <c r="AU178" s="198"/>
      <c r="AV178" s="198"/>
    </row>
    <row r="179" spans="17:48" ht="15" customHeight="1" x14ac:dyDescent="0.2"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8"/>
      <c r="AD179" s="198"/>
      <c r="AE179" s="198"/>
      <c r="AF179" s="198"/>
      <c r="AG179" s="198"/>
      <c r="AH179" s="198"/>
      <c r="AI179" s="198"/>
      <c r="AJ179" s="198"/>
      <c r="AK179" s="198"/>
      <c r="AL179" s="198"/>
      <c r="AM179" s="198"/>
      <c r="AN179" s="198"/>
      <c r="AO179" s="198"/>
      <c r="AP179" s="198"/>
      <c r="AQ179" s="198"/>
      <c r="AR179" s="198"/>
      <c r="AS179" s="198"/>
      <c r="AT179" s="198"/>
      <c r="AU179" s="198"/>
      <c r="AV179" s="198"/>
    </row>
    <row r="180" spans="17:48" ht="15" customHeight="1" x14ac:dyDescent="0.2"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8"/>
      <c r="AD180" s="198"/>
      <c r="AE180" s="198"/>
      <c r="AF180" s="198"/>
      <c r="AG180" s="198"/>
      <c r="AH180" s="198"/>
      <c r="AI180" s="198"/>
      <c r="AJ180" s="198"/>
      <c r="AK180" s="198"/>
      <c r="AL180" s="198"/>
      <c r="AM180" s="198"/>
      <c r="AN180" s="198"/>
      <c r="AO180" s="198"/>
      <c r="AP180" s="198"/>
      <c r="AQ180" s="198"/>
      <c r="AR180" s="198"/>
      <c r="AS180" s="198"/>
      <c r="AT180" s="198"/>
      <c r="AU180" s="198"/>
      <c r="AV180" s="198"/>
    </row>
    <row r="181" spans="17:48" ht="15" customHeight="1" x14ac:dyDescent="0.2">
      <c r="Q181" s="198"/>
      <c r="R181" s="198"/>
      <c r="S181" s="198"/>
      <c r="T181" s="198"/>
      <c r="U181" s="198"/>
      <c r="V181" s="198"/>
      <c r="W181" s="198"/>
      <c r="X181" s="198"/>
      <c r="Y181" s="198"/>
      <c r="Z181" s="198"/>
      <c r="AA181" s="198"/>
      <c r="AB181" s="198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8"/>
      <c r="AV181" s="198"/>
    </row>
    <row r="182" spans="17:48" ht="15" customHeight="1" x14ac:dyDescent="0.2">
      <c r="Q182" s="198"/>
      <c r="R182" s="198"/>
      <c r="S182" s="198"/>
      <c r="T182" s="198"/>
      <c r="U182" s="198"/>
      <c r="V182" s="198"/>
      <c r="W182" s="198"/>
      <c r="X182" s="198"/>
      <c r="Y182" s="198"/>
      <c r="Z182" s="198"/>
      <c r="AA182" s="198"/>
      <c r="AB182" s="198"/>
      <c r="AC182" s="198"/>
      <c r="AD182" s="198"/>
      <c r="AE182" s="198"/>
      <c r="AF182" s="198"/>
      <c r="AG182" s="198"/>
      <c r="AH182" s="198"/>
      <c r="AI182" s="198"/>
      <c r="AJ182" s="198"/>
      <c r="AK182" s="198"/>
      <c r="AL182" s="198"/>
      <c r="AM182" s="198"/>
      <c r="AN182" s="198"/>
      <c r="AO182" s="198"/>
      <c r="AP182" s="198"/>
      <c r="AQ182" s="198"/>
      <c r="AR182" s="198"/>
      <c r="AS182" s="198"/>
      <c r="AT182" s="198"/>
      <c r="AU182" s="198"/>
      <c r="AV182" s="198"/>
    </row>
    <row r="183" spans="17:48" ht="15" customHeight="1" x14ac:dyDescent="0.2">
      <c r="Q183" s="198"/>
      <c r="R183" s="198"/>
      <c r="S183" s="198"/>
      <c r="T183" s="198"/>
      <c r="U183" s="198"/>
      <c r="V183" s="198"/>
      <c r="W183" s="198"/>
      <c r="X183" s="198"/>
      <c r="Y183" s="198"/>
      <c r="Z183" s="198"/>
      <c r="AA183" s="198"/>
      <c r="AB183" s="198"/>
      <c r="AC183" s="198"/>
      <c r="AD183" s="198"/>
      <c r="AE183" s="198"/>
      <c r="AF183" s="198"/>
      <c r="AG183" s="198"/>
      <c r="AH183" s="198"/>
      <c r="AI183" s="198"/>
      <c r="AJ183" s="198"/>
      <c r="AK183" s="198"/>
      <c r="AL183" s="198"/>
      <c r="AM183" s="198"/>
      <c r="AN183" s="198"/>
      <c r="AO183" s="198"/>
      <c r="AP183" s="198"/>
      <c r="AQ183" s="198"/>
      <c r="AR183" s="198"/>
      <c r="AS183" s="198"/>
      <c r="AT183" s="198"/>
      <c r="AU183" s="198"/>
      <c r="AV183" s="198"/>
    </row>
    <row r="184" spans="17:48" ht="15" customHeight="1" x14ac:dyDescent="0.2">
      <c r="Q184" s="198"/>
      <c r="R184" s="198"/>
      <c r="S184" s="198"/>
      <c r="T184" s="198"/>
      <c r="U184" s="198"/>
      <c r="V184" s="198"/>
      <c r="W184" s="198"/>
      <c r="X184" s="198"/>
      <c r="Y184" s="198"/>
      <c r="Z184" s="198"/>
      <c r="AA184" s="198"/>
      <c r="AB184" s="198"/>
      <c r="AC184" s="198"/>
      <c r="AD184" s="198"/>
      <c r="AE184" s="198"/>
      <c r="AF184" s="198"/>
      <c r="AG184" s="198"/>
      <c r="AH184" s="198"/>
      <c r="AI184" s="198"/>
      <c r="AJ184" s="198"/>
      <c r="AK184" s="198"/>
      <c r="AL184" s="198"/>
      <c r="AM184" s="198"/>
      <c r="AN184" s="198"/>
      <c r="AO184" s="198"/>
      <c r="AP184" s="198"/>
      <c r="AQ184" s="198"/>
      <c r="AR184" s="198"/>
      <c r="AS184" s="198"/>
      <c r="AT184" s="198"/>
      <c r="AU184" s="198"/>
      <c r="AV184" s="198"/>
    </row>
    <row r="185" spans="17:48" ht="15" customHeight="1" x14ac:dyDescent="0.2">
      <c r="Q185" s="198"/>
      <c r="R185" s="198"/>
      <c r="S185" s="198"/>
      <c r="T185" s="198"/>
      <c r="U185" s="198"/>
      <c r="V185" s="198"/>
      <c r="W185" s="198"/>
      <c r="X185" s="198"/>
      <c r="Y185" s="198"/>
      <c r="Z185" s="198"/>
      <c r="AA185" s="198"/>
      <c r="AB185" s="198"/>
      <c r="AC185" s="198"/>
      <c r="AD185" s="198"/>
      <c r="AE185" s="198"/>
      <c r="AF185" s="198"/>
      <c r="AG185" s="198"/>
      <c r="AH185" s="198"/>
      <c r="AI185" s="198"/>
      <c r="AJ185" s="198"/>
      <c r="AK185" s="198"/>
      <c r="AL185" s="198"/>
      <c r="AM185" s="198"/>
      <c r="AN185" s="198"/>
      <c r="AO185" s="198"/>
      <c r="AP185" s="198"/>
      <c r="AQ185" s="198"/>
      <c r="AR185" s="198"/>
      <c r="AS185" s="198"/>
      <c r="AT185" s="198"/>
      <c r="AU185" s="198"/>
      <c r="AV185" s="198"/>
    </row>
    <row r="186" spans="17:48" ht="15" customHeight="1" x14ac:dyDescent="0.2">
      <c r="Q186" s="198"/>
      <c r="R186" s="198"/>
      <c r="S186" s="198"/>
      <c r="T186" s="198"/>
      <c r="U186" s="198"/>
      <c r="V186" s="198"/>
      <c r="W186" s="198"/>
      <c r="X186" s="198"/>
      <c r="Y186" s="198"/>
      <c r="Z186" s="198"/>
      <c r="AA186" s="198"/>
      <c r="AB186" s="198"/>
      <c r="AC186" s="198"/>
      <c r="AD186" s="198"/>
      <c r="AE186" s="198"/>
      <c r="AF186" s="198"/>
      <c r="AG186" s="198"/>
      <c r="AH186" s="198"/>
      <c r="AI186" s="198"/>
      <c r="AJ186" s="198"/>
      <c r="AK186" s="198"/>
      <c r="AL186" s="198"/>
      <c r="AM186" s="198"/>
      <c r="AN186" s="198"/>
      <c r="AO186" s="198"/>
      <c r="AP186" s="198"/>
      <c r="AQ186" s="198"/>
      <c r="AR186" s="198"/>
      <c r="AS186" s="198"/>
      <c r="AT186" s="198"/>
      <c r="AU186" s="198"/>
      <c r="AV186" s="198"/>
    </row>
    <row r="187" spans="17:48" ht="15" customHeight="1" x14ac:dyDescent="0.2">
      <c r="Q187" s="198"/>
      <c r="R187" s="198"/>
      <c r="S187" s="198"/>
      <c r="T187" s="198"/>
      <c r="U187" s="198"/>
      <c r="V187" s="198"/>
      <c r="W187" s="198"/>
      <c r="X187" s="198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198"/>
      <c r="AK187" s="198"/>
      <c r="AL187" s="198"/>
      <c r="AM187" s="198"/>
      <c r="AN187" s="198"/>
      <c r="AO187" s="198"/>
      <c r="AP187" s="198"/>
      <c r="AQ187" s="198"/>
      <c r="AR187" s="198"/>
      <c r="AS187" s="198"/>
      <c r="AT187" s="198"/>
      <c r="AU187" s="198"/>
      <c r="AV187" s="198"/>
    </row>
    <row r="188" spans="17:48" ht="15" customHeight="1" x14ac:dyDescent="0.2">
      <c r="Q188" s="198"/>
      <c r="R188" s="198"/>
      <c r="S188" s="198"/>
      <c r="T188" s="198"/>
      <c r="U188" s="198"/>
      <c r="V188" s="198"/>
      <c r="W188" s="198"/>
      <c r="X188" s="198"/>
      <c r="Y188" s="198"/>
      <c r="Z188" s="198"/>
      <c r="AA188" s="198"/>
      <c r="AB188" s="198"/>
      <c r="AC188" s="198"/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  <c r="AO188" s="198"/>
      <c r="AP188" s="198"/>
      <c r="AQ188" s="198"/>
      <c r="AR188" s="198"/>
      <c r="AS188" s="198"/>
      <c r="AT188" s="198"/>
      <c r="AU188" s="198"/>
      <c r="AV188" s="198"/>
    </row>
    <row r="189" spans="17:48" ht="15" customHeight="1" x14ac:dyDescent="0.2">
      <c r="Q189" s="198"/>
      <c r="R189" s="198"/>
      <c r="S189" s="198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8"/>
      <c r="AD189" s="198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  <c r="AO189" s="198"/>
      <c r="AP189" s="198"/>
      <c r="AQ189" s="198"/>
      <c r="AR189" s="198"/>
      <c r="AS189" s="198"/>
      <c r="AT189" s="198"/>
      <c r="AU189" s="198"/>
      <c r="AV189" s="198"/>
    </row>
    <row r="190" spans="17:48" ht="15" customHeight="1" x14ac:dyDescent="0.2"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198"/>
      <c r="AT190" s="198"/>
      <c r="AU190" s="198"/>
      <c r="AV190" s="198"/>
    </row>
    <row r="191" spans="17:48" ht="15" customHeight="1" x14ac:dyDescent="0.2">
      <c r="Q191" s="198"/>
      <c r="R191" s="198"/>
      <c r="S191" s="198"/>
      <c r="T191" s="198"/>
      <c r="U191" s="198"/>
      <c r="V191" s="198"/>
      <c r="W191" s="198"/>
      <c r="X191" s="198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198"/>
      <c r="AK191" s="198"/>
      <c r="AL191" s="198"/>
      <c r="AM191" s="198"/>
      <c r="AN191" s="198"/>
      <c r="AO191" s="198"/>
      <c r="AP191" s="198"/>
      <c r="AQ191" s="198"/>
      <c r="AR191" s="198"/>
      <c r="AS191" s="198"/>
      <c r="AT191" s="198"/>
      <c r="AU191" s="198"/>
      <c r="AV191" s="198"/>
    </row>
    <row r="192" spans="17:48" ht="15" customHeight="1" x14ac:dyDescent="0.2">
      <c r="Q192" s="198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  <c r="AO192" s="198"/>
      <c r="AP192" s="198"/>
      <c r="AQ192" s="198"/>
      <c r="AR192" s="198"/>
      <c r="AS192" s="198"/>
      <c r="AT192" s="198"/>
      <c r="AU192" s="198"/>
      <c r="AV192" s="198"/>
    </row>
    <row r="193" spans="17:48" ht="15" customHeight="1" x14ac:dyDescent="0.2">
      <c r="Q193" s="198"/>
      <c r="R193" s="198"/>
      <c r="S193" s="198"/>
      <c r="T193" s="198"/>
      <c r="U193" s="198"/>
      <c r="V193" s="198"/>
      <c r="W193" s="198"/>
      <c r="X193" s="198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  <c r="AO193" s="198"/>
      <c r="AP193" s="198"/>
      <c r="AQ193" s="198"/>
      <c r="AR193" s="198"/>
      <c r="AS193" s="198"/>
      <c r="AT193" s="198"/>
      <c r="AU193" s="198"/>
      <c r="AV193" s="198"/>
    </row>
    <row r="194" spans="17:48" ht="15" customHeight="1" x14ac:dyDescent="0.2">
      <c r="Q194" s="198"/>
      <c r="R194" s="198"/>
      <c r="S194" s="198"/>
      <c r="T194" s="198"/>
      <c r="U194" s="198"/>
      <c r="V194" s="198"/>
      <c r="W194" s="198"/>
      <c r="X194" s="198"/>
      <c r="Y194" s="198"/>
      <c r="Z194" s="198"/>
      <c r="AA194" s="198"/>
      <c r="AB194" s="198"/>
      <c r="AC194" s="198"/>
      <c r="AD194" s="198"/>
      <c r="AE194" s="198"/>
      <c r="AF194" s="198"/>
      <c r="AG194" s="198"/>
      <c r="AH194" s="198"/>
      <c r="AI194" s="198"/>
      <c r="AJ194" s="198"/>
      <c r="AK194" s="198"/>
      <c r="AL194" s="198"/>
      <c r="AM194" s="198"/>
      <c r="AN194" s="198"/>
      <c r="AO194" s="198"/>
      <c r="AP194" s="198"/>
      <c r="AQ194" s="198"/>
      <c r="AR194" s="198"/>
      <c r="AS194" s="198"/>
      <c r="AT194" s="198"/>
      <c r="AU194" s="198"/>
      <c r="AV194" s="198"/>
    </row>
    <row r="195" spans="17:48" ht="15" customHeight="1" x14ac:dyDescent="0.2">
      <c r="Q195" s="198"/>
      <c r="R195" s="198"/>
      <c r="S195" s="198"/>
      <c r="T195" s="198"/>
      <c r="U195" s="198"/>
      <c r="V195" s="198"/>
      <c r="W195" s="198"/>
      <c r="X195" s="198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 s="198"/>
      <c r="AI195" s="198"/>
      <c r="AJ195" s="198"/>
      <c r="AK195" s="198"/>
      <c r="AL195" s="198"/>
      <c r="AM195" s="198"/>
      <c r="AN195" s="198"/>
      <c r="AO195" s="198"/>
      <c r="AP195" s="198"/>
      <c r="AQ195" s="198"/>
      <c r="AR195" s="198"/>
      <c r="AS195" s="198"/>
      <c r="AT195" s="198"/>
      <c r="AU195" s="198"/>
      <c r="AV195" s="198"/>
    </row>
    <row r="196" spans="17:48" ht="15" customHeight="1" x14ac:dyDescent="0.2">
      <c r="Q196" s="198"/>
      <c r="R196" s="198"/>
      <c r="S196" s="198"/>
      <c r="T196" s="198"/>
      <c r="U196" s="198"/>
      <c r="V196" s="198"/>
      <c r="W196" s="198"/>
      <c r="X196" s="198"/>
      <c r="Y196" s="198"/>
      <c r="Z196" s="198"/>
      <c r="AA196" s="198"/>
      <c r="AB196" s="198"/>
      <c r="AC196" s="198"/>
      <c r="AD196" s="198"/>
      <c r="AE196" s="198"/>
      <c r="AF196" s="198"/>
      <c r="AG196" s="198"/>
      <c r="AH196" s="198"/>
      <c r="AI196" s="198"/>
      <c r="AJ196" s="198"/>
      <c r="AK196" s="198"/>
      <c r="AL196" s="198"/>
      <c r="AM196" s="198"/>
      <c r="AN196" s="198"/>
      <c r="AO196" s="198"/>
      <c r="AP196" s="198"/>
      <c r="AQ196" s="198"/>
      <c r="AR196" s="198"/>
      <c r="AS196" s="198"/>
      <c r="AT196" s="198"/>
      <c r="AU196" s="198"/>
      <c r="AV196" s="198"/>
    </row>
    <row r="197" spans="17:48" ht="15" customHeight="1" x14ac:dyDescent="0.2">
      <c r="Q197" s="198"/>
      <c r="R197" s="198"/>
      <c r="S197" s="198"/>
      <c r="T197" s="198"/>
      <c r="U197" s="198"/>
      <c r="V197" s="198"/>
      <c r="W197" s="198"/>
      <c r="X197" s="198"/>
      <c r="Y197" s="198"/>
      <c r="Z197" s="198"/>
      <c r="AA197" s="198"/>
      <c r="AB197" s="198"/>
      <c r="AC197" s="198"/>
      <c r="AD197" s="198"/>
      <c r="AE197" s="198"/>
      <c r="AF197" s="198"/>
      <c r="AG197" s="198"/>
      <c r="AH197" s="198"/>
      <c r="AI197" s="198"/>
      <c r="AJ197" s="198"/>
      <c r="AK197" s="198"/>
      <c r="AL197" s="198"/>
      <c r="AM197" s="198"/>
      <c r="AN197" s="198"/>
      <c r="AO197" s="198"/>
      <c r="AP197" s="198"/>
      <c r="AQ197" s="198"/>
      <c r="AR197" s="198"/>
      <c r="AS197" s="198"/>
      <c r="AT197" s="198"/>
      <c r="AU197" s="198"/>
      <c r="AV197" s="198"/>
    </row>
    <row r="198" spans="17:48" ht="15" customHeight="1" x14ac:dyDescent="0.2">
      <c r="Q198" s="198"/>
      <c r="R198" s="198"/>
      <c r="S198" s="198"/>
      <c r="T198" s="198"/>
      <c r="U198" s="198"/>
      <c r="V198" s="198"/>
      <c r="W198" s="198"/>
      <c r="X198" s="198"/>
      <c r="Y198" s="198"/>
      <c r="Z198" s="198"/>
      <c r="AA198" s="198"/>
      <c r="AB198" s="198"/>
      <c r="AC198" s="198"/>
      <c r="AD198" s="198"/>
      <c r="AE198" s="198"/>
      <c r="AF198" s="198"/>
      <c r="AG198" s="198"/>
      <c r="AH198" s="198"/>
      <c r="AI198" s="198"/>
      <c r="AJ198" s="198"/>
      <c r="AK198" s="198"/>
      <c r="AL198" s="198"/>
      <c r="AM198" s="198"/>
      <c r="AN198" s="198"/>
      <c r="AO198" s="198"/>
      <c r="AP198" s="198"/>
      <c r="AQ198" s="198"/>
      <c r="AR198" s="198"/>
      <c r="AS198" s="198"/>
      <c r="AT198" s="198"/>
      <c r="AU198" s="198"/>
      <c r="AV198" s="198"/>
    </row>
    <row r="199" spans="17:48" ht="15" customHeight="1" x14ac:dyDescent="0.2">
      <c r="Q199" s="198"/>
      <c r="R199" s="198"/>
      <c r="S199" s="198"/>
      <c r="T199" s="198"/>
      <c r="U199" s="198"/>
      <c r="V199" s="198"/>
      <c r="W199" s="198"/>
      <c r="X199" s="198"/>
      <c r="Y199" s="198"/>
      <c r="Z199" s="198"/>
      <c r="AA199" s="198"/>
      <c r="AB199" s="198"/>
      <c r="AC199" s="198"/>
      <c r="AD199" s="198"/>
      <c r="AE199" s="198"/>
      <c r="AF199" s="198"/>
      <c r="AG199" s="198"/>
      <c r="AH199" s="198"/>
      <c r="AI199" s="198"/>
      <c r="AJ199" s="198"/>
      <c r="AK199" s="198"/>
      <c r="AL199" s="198"/>
      <c r="AM199" s="198"/>
      <c r="AN199" s="198"/>
      <c r="AO199" s="198"/>
      <c r="AP199" s="198"/>
      <c r="AQ199" s="198"/>
      <c r="AR199" s="198"/>
      <c r="AS199" s="198"/>
      <c r="AT199" s="198"/>
      <c r="AU199" s="198"/>
      <c r="AV199" s="198"/>
    </row>
    <row r="200" spans="17:48" ht="15" customHeight="1" x14ac:dyDescent="0.2">
      <c r="Q200" s="198"/>
      <c r="R200" s="198"/>
      <c r="S200" s="198"/>
      <c r="T200" s="198"/>
      <c r="U200" s="198"/>
      <c r="V200" s="198"/>
      <c r="W200" s="198"/>
      <c r="X200" s="198"/>
      <c r="Y200" s="198"/>
      <c r="Z200" s="198"/>
      <c r="AA200" s="198"/>
      <c r="AB200" s="198"/>
      <c r="AC200" s="198"/>
      <c r="AD200" s="198"/>
      <c r="AE200" s="198"/>
      <c r="AF200" s="198"/>
      <c r="AG200" s="198"/>
      <c r="AH200" s="198"/>
      <c r="AI200" s="198"/>
      <c r="AJ200" s="198"/>
      <c r="AK200" s="198"/>
      <c r="AL200" s="198"/>
      <c r="AM200" s="198"/>
      <c r="AN200" s="198"/>
      <c r="AO200" s="198"/>
      <c r="AP200" s="198"/>
      <c r="AQ200" s="198"/>
      <c r="AR200" s="198"/>
      <c r="AS200" s="198"/>
      <c r="AT200" s="198"/>
      <c r="AU200" s="198"/>
      <c r="AV200" s="198"/>
    </row>
    <row r="201" spans="17:48" ht="15" customHeight="1" x14ac:dyDescent="0.2">
      <c r="Q201" s="198"/>
      <c r="R201" s="198"/>
      <c r="S201" s="198"/>
      <c r="T201" s="198"/>
      <c r="U201" s="198"/>
      <c r="V201" s="198"/>
      <c r="W201" s="198"/>
      <c r="X201" s="198"/>
      <c r="Y201" s="198"/>
      <c r="Z201" s="198"/>
      <c r="AA201" s="198"/>
      <c r="AB201" s="198"/>
      <c r="AC201" s="198"/>
      <c r="AD201" s="198"/>
      <c r="AE201" s="198"/>
      <c r="AF201" s="198"/>
      <c r="AG201" s="198"/>
      <c r="AH201" s="198"/>
      <c r="AI201" s="198"/>
      <c r="AJ201" s="198"/>
      <c r="AK201" s="198"/>
      <c r="AL201" s="198"/>
      <c r="AM201" s="198"/>
      <c r="AN201" s="198"/>
      <c r="AO201" s="198"/>
      <c r="AP201" s="198"/>
      <c r="AQ201" s="198"/>
      <c r="AR201" s="198"/>
      <c r="AS201" s="198"/>
      <c r="AT201" s="198"/>
      <c r="AU201" s="198"/>
      <c r="AV201" s="198"/>
    </row>
    <row r="202" spans="17:48" ht="15" customHeight="1" x14ac:dyDescent="0.2">
      <c r="Q202" s="198"/>
      <c r="R202" s="198"/>
      <c r="S202" s="198"/>
      <c r="T202" s="198"/>
      <c r="U202" s="198"/>
      <c r="V202" s="198"/>
      <c r="W202" s="198"/>
      <c r="X202" s="198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98"/>
      <c r="AJ202" s="198"/>
      <c r="AK202" s="198"/>
      <c r="AL202" s="198"/>
      <c r="AM202" s="198"/>
      <c r="AN202" s="198"/>
      <c r="AO202" s="198"/>
      <c r="AP202" s="198"/>
      <c r="AQ202" s="198"/>
      <c r="AR202" s="198"/>
      <c r="AS202" s="198"/>
      <c r="AT202" s="198"/>
      <c r="AU202" s="198"/>
      <c r="AV202" s="198"/>
    </row>
    <row r="203" spans="17:48" ht="15" customHeight="1" x14ac:dyDescent="0.2">
      <c r="Q203" s="198"/>
      <c r="R203" s="198"/>
      <c r="S203" s="198"/>
      <c r="T203" s="198"/>
      <c r="U203" s="198"/>
      <c r="V203" s="198"/>
      <c r="W203" s="198"/>
      <c r="X203" s="198"/>
      <c r="Y203" s="198"/>
      <c r="Z203" s="198"/>
      <c r="AA203" s="198"/>
      <c r="AB203" s="198"/>
      <c r="AC203" s="198"/>
      <c r="AD203" s="198"/>
      <c r="AE203" s="198"/>
      <c r="AF203" s="198"/>
      <c r="AG203" s="198"/>
      <c r="AH203" s="198"/>
      <c r="AI203" s="198"/>
      <c r="AJ203" s="198"/>
      <c r="AK203" s="198"/>
      <c r="AL203" s="198"/>
      <c r="AM203" s="198"/>
      <c r="AN203" s="198"/>
      <c r="AO203" s="198"/>
      <c r="AP203" s="198"/>
      <c r="AQ203" s="198"/>
      <c r="AR203" s="198"/>
      <c r="AS203" s="198"/>
      <c r="AT203" s="198"/>
      <c r="AU203" s="198"/>
      <c r="AV203" s="198"/>
    </row>
    <row r="204" spans="17:48" ht="15" customHeight="1" x14ac:dyDescent="0.2">
      <c r="Q204" s="198"/>
      <c r="R204" s="198"/>
      <c r="S204" s="198"/>
      <c r="T204" s="198"/>
      <c r="U204" s="198"/>
      <c r="V204" s="198"/>
      <c r="W204" s="198"/>
      <c r="X204" s="198"/>
      <c r="Y204" s="198"/>
      <c r="Z204" s="198"/>
      <c r="AA204" s="198"/>
      <c r="AB204" s="198"/>
      <c r="AC204" s="198"/>
      <c r="AD204" s="198"/>
      <c r="AE204" s="198"/>
      <c r="AF204" s="198"/>
      <c r="AG204" s="198"/>
      <c r="AH204" s="198"/>
      <c r="AI204" s="198"/>
      <c r="AJ204" s="198"/>
      <c r="AK204" s="198"/>
      <c r="AL204" s="198"/>
      <c r="AM204" s="198"/>
      <c r="AN204" s="198"/>
      <c r="AO204" s="198"/>
      <c r="AP204" s="198"/>
      <c r="AQ204" s="198"/>
      <c r="AR204" s="198"/>
      <c r="AS204" s="198"/>
      <c r="AT204" s="198"/>
      <c r="AU204" s="198"/>
      <c r="AV204" s="198"/>
    </row>
    <row r="205" spans="17:48" ht="15" customHeight="1" x14ac:dyDescent="0.2">
      <c r="Q205" s="198"/>
      <c r="R205" s="198"/>
      <c r="S205" s="198"/>
      <c r="T205" s="198"/>
      <c r="U205" s="198"/>
      <c r="V205" s="198"/>
      <c r="W205" s="198"/>
      <c r="X205" s="198"/>
      <c r="Y205" s="198"/>
      <c r="Z205" s="198"/>
      <c r="AA205" s="198"/>
      <c r="AB205" s="198"/>
      <c r="AC205" s="198"/>
      <c r="AD205" s="198"/>
      <c r="AE205" s="198"/>
      <c r="AF205" s="198"/>
      <c r="AG205" s="198"/>
      <c r="AH205" s="198"/>
      <c r="AI205" s="198"/>
      <c r="AJ205" s="198"/>
      <c r="AK205" s="198"/>
      <c r="AL205" s="198"/>
      <c r="AM205" s="198"/>
      <c r="AN205" s="198"/>
      <c r="AO205" s="198"/>
      <c r="AP205" s="198"/>
      <c r="AQ205" s="198"/>
      <c r="AR205" s="198"/>
      <c r="AS205" s="198"/>
      <c r="AT205" s="198"/>
      <c r="AU205" s="198"/>
      <c r="AV205" s="198"/>
    </row>
    <row r="206" spans="17:48" ht="15" customHeight="1" x14ac:dyDescent="0.2">
      <c r="Q206" s="198"/>
      <c r="R206" s="198"/>
      <c r="S206" s="198"/>
      <c r="T206" s="198"/>
      <c r="U206" s="198"/>
      <c r="V206" s="198"/>
      <c r="W206" s="198"/>
      <c r="X206" s="198"/>
      <c r="Y206" s="198"/>
      <c r="Z206" s="198"/>
      <c r="AA206" s="198"/>
      <c r="AB206" s="198"/>
      <c r="AC206" s="198"/>
      <c r="AD206" s="198"/>
      <c r="AE206" s="198"/>
      <c r="AF206" s="198"/>
      <c r="AG206" s="198"/>
      <c r="AH206" s="198"/>
      <c r="AI206" s="198"/>
      <c r="AJ206" s="198"/>
      <c r="AK206" s="198"/>
      <c r="AL206" s="198"/>
      <c r="AM206" s="198"/>
      <c r="AN206" s="198"/>
      <c r="AO206" s="198"/>
      <c r="AP206" s="198"/>
      <c r="AQ206" s="198"/>
      <c r="AR206" s="198"/>
      <c r="AS206" s="198"/>
      <c r="AT206" s="198"/>
      <c r="AU206" s="198"/>
      <c r="AV206" s="198"/>
    </row>
    <row r="207" spans="17:48" ht="15" customHeight="1" x14ac:dyDescent="0.2">
      <c r="Q207" s="198"/>
      <c r="R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</row>
    <row r="208" spans="17:48" ht="15" customHeight="1" x14ac:dyDescent="0.2">
      <c r="Q208" s="198"/>
      <c r="R208" s="198"/>
      <c r="S208" s="198"/>
      <c r="T208" s="198"/>
      <c r="U208" s="198"/>
      <c r="V208" s="198"/>
      <c r="W208" s="198"/>
      <c r="X208" s="198"/>
      <c r="Y208" s="198"/>
      <c r="Z208" s="198"/>
      <c r="AA208" s="198"/>
      <c r="AB208" s="198"/>
      <c r="AC208" s="198"/>
      <c r="AD208" s="198"/>
      <c r="AE208" s="198"/>
      <c r="AF208" s="198"/>
      <c r="AG208" s="198"/>
      <c r="AH208" s="198"/>
      <c r="AI208" s="198"/>
      <c r="AJ208" s="198"/>
      <c r="AK208" s="198"/>
      <c r="AL208" s="198"/>
      <c r="AM208" s="198"/>
      <c r="AN208" s="198"/>
      <c r="AO208" s="198"/>
      <c r="AP208" s="198"/>
      <c r="AQ208" s="198"/>
      <c r="AR208" s="198"/>
      <c r="AS208" s="198"/>
      <c r="AT208" s="198"/>
      <c r="AU208" s="198"/>
      <c r="AV208" s="198"/>
    </row>
    <row r="209" spans="17:48" ht="15" customHeight="1" x14ac:dyDescent="0.2">
      <c r="Q209" s="198"/>
      <c r="R209" s="198"/>
      <c r="S209" s="198"/>
      <c r="T209" s="198"/>
      <c r="U209" s="198"/>
      <c r="V209" s="198"/>
      <c r="W209" s="198"/>
      <c r="X209" s="198"/>
      <c r="Y209" s="198"/>
      <c r="Z209" s="198"/>
      <c r="AA209" s="198"/>
      <c r="AB209" s="198"/>
      <c r="AC209" s="198"/>
      <c r="AD209" s="198"/>
      <c r="AE209" s="198"/>
      <c r="AF209" s="198"/>
      <c r="AG209" s="198"/>
      <c r="AH209" s="198"/>
      <c r="AI209" s="198"/>
      <c r="AJ209" s="198"/>
      <c r="AK209" s="198"/>
      <c r="AL209" s="198"/>
      <c r="AM209" s="198"/>
      <c r="AN209" s="198"/>
      <c r="AO209" s="198"/>
      <c r="AP209" s="198"/>
      <c r="AQ209" s="198"/>
      <c r="AR209" s="198"/>
      <c r="AS209" s="198"/>
      <c r="AT209" s="198"/>
      <c r="AU209" s="198"/>
      <c r="AV209" s="198"/>
    </row>
    <row r="210" spans="17:48" ht="15" customHeight="1" x14ac:dyDescent="0.2">
      <c r="Q210" s="198"/>
      <c r="R210" s="198"/>
      <c r="S210" s="198"/>
      <c r="T210" s="198"/>
      <c r="U210" s="198"/>
      <c r="V210" s="198"/>
      <c r="W210" s="198"/>
      <c r="X210" s="198"/>
      <c r="Y210" s="198"/>
      <c r="Z210" s="198"/>
      <c r="AA210" s="198"/>
      <c r="AB210" s="198"/>
      <c r="AC210" s="198"/>
      <c r="AD210" s="198"/>
      <c r="AE210" s="198"/>
      <c r="AF210" s="198"/>
      <c r="AG210" s="198"/>
      <c r="AH210" s="198"/>
      <c r="AI210" s="198"/>
      <c r="AJ210" s="198"/>
      <c r="AK210" s="198"/>
      <c r="AL210" s="198"/>
      <c r="AM210" s="198"/>
      <c r="AN210" s="198"/>
      <c r="AO210" s="198"/>
      <c r="AP210" s="198"/>
      <c r="AQ210" s="198"/>
      <c r="AR210" s="198"/>
      <c r="AS210" s="198"/>
      <c r="AT210" s="198"/>
      <c r="AU210" s="198"/>
      <c r="AV210" s="198"/>
    </row>
    <row r="211" spans="17:48" ht="15" customHeight="1" x14ac:dyDescent="0.2">
      <c r="Q211" s="198"/>
      <c r="R211" s="198"/>
      <c r="S211" s="198"/>
      <c r="T211" s="198"/>
      <c r="U211" s="198"/>
      <c r="V211" s="198"/>
      <c r="W211" s="198"/>
      <c r="X211" s="198"/>
      <c r="Y211" s="198"/>
      <c r="Z211" s="198"/>
      <c r="AA211" s="198"/>
      <c r="AB211" s="198"/>
      <c r="AC211" s="198"/>
      <c r="AD211" s="198"/>
      <c r="AE211" s="198"/>
      <c r="AF211" s="198"/>
      <c r="AG211" s="198"/>
      <c r="AH211" s="198"/>
      <c r="AI211" s="198"/>
      <c r="AJ211" s="198"/>
      <c r="AK211" s="198"/>
      <c r="AL211" s="198"/>
      <c r="AM211" s="198"/>
      <c r="AN211" s="198"/>
      <c r="AO211" s="198"/>
      <c r="AP211" s="198"/>
      <c r="AQ211" s="198"/>
      <c r="AR211" s="198"/>
      <c r="AS211" s="198"/>
      <c r="AT211" s="198"/>
      <c r="AU211" s="198"/>
      <c r="AV211" s="198"/>
    </row>
    <row r="212" spans="17:48" ht="15" customHeight="1" x14ac:dyDescent="0.2"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  <c r="AA212" s="198"/>
      <c r="AB212" s="198"/>
      <c r="AC212" s="198"/>
      <c r="AD212" s="198"/>
      <c r="AE212" s="198"/>
      <c r="AF212" s="198"/>
      <c r="AG212" s="198"/>
      <c r="AH212" s="198"/>
      <c r="AI212" s="198"/>
      <c r="AJ212" s="198"/>
      <c r="AK212" s="198"/>
      <c r="AL212" s="198"/>
      <c r="AM212" s="198"/>
      <c r="AN212" s="198"/>
      <c r="AO212" s="198"/>
      <c r="AP212" s="198"/>
      <c r="AQ212" s="198"/>
      <c r="AR212" s="198"/>
      <c r="AS212" s="198"/>
      <c r="AT212" s="198"/>
      <c r="AU212" s="198"/>
      <c r="AV212" s="198"/>
    </row>
    <row r="213" spans="17:48" ht="15" customHeight="1" x14ac:dyDescent="0.2">
      <c r="Q213" s="198"/>
      <c r="R213" s="198"/>
      <c r="S213" s="198"/>
      <c r="T213" s="198"/>
      <c r="U213" s="198"/>
      <c r="V213" s="198"/>
      <c r="W213" s="198"/>
      <c r="X213" s="198"/>
      <c r="Y213" s="198"/>
      <c r="Z213" s="198"/>
      <c r="AA213" s="198"/>
      <c r="AB213" s="198"/>
      <c r="AC213" s="198"/>
      <c r="AD213" s="198"/>
      <c r="AE213" s="198"/>
      <c r="AF213" s="198"/>
      <c r="AG213" s="198"/>
      <c r="AH213" s="198"/>
      <c r="AI213" s="198"/>
      <c r="AJ213" s="198"/>
      <c r="AK213" s="198"/>
      <c r="AL213" s="198"/>
      <c r="AM213" s="198"/>
      <c r="AN213" s="198"/>
      <c r="AO213" s="198"/>
      <c r="AP213" s="198"/>
      <c r="AQ213" s="198"/>
      <c r="AR213" s="198"/>
      <c r="AS213" s="198"/>
      <c r="AT213" s="198"/>
      <c r="AU213" s="198"/>
      <c r="AV213" s="198"/>
    </row>
    <row r="214" spans="17:48" ht="15" customHeight="1" x14ac:dyDescent="0.2">
      <c r="Q214" s="198"/>
      <c r="R214" s="198"/>
      <c r="S214" s="198"/>
      <c r="T214" s="198"/>
      <c r="U214" s="198"/>
      <c r="V214" s="198"/>
      <c r="W214" s="198"/>
      <c r="X214" s="198"/>
      <c r="Y214" s="198"/>
      <c r="Z214" s="198"/>
      <c r="AA214" s="198"/>
      <c r="AB214" s="198"/>
      <c r="AC214" s="198"/>
      <c r="AD214" s="198"/>
      <c r="AE214" s="198"/>
      <c r="AF214" s="198"/>
      <c r="AG214" s="198"/>
      <c r="AH214" s="198"/>
      <c r="AI214" s="198"/>
      <c r="AJ214" s="198"/>
      <c r="AK214" s="198"/>
      <c r="AL214" s="198"/>
      <c r="AM214" s="198"/>
      <c r="AN214" s="198"/>
      <c r="AO214" s="198"/>
      <c r="AP214" s="198"/>
      <c r="AQ214" s="198"/>
      <c r="AR214" s="198"/>
      <c r="AS214" s="198"/>
      <c r="AT214" s="198"/>
      <c r="AU214" s="198"/>
      <c r="AV214" s="198"/>
    </row>
    <row r="215" spans="17:48" ht="15" customHeight="1" x14ac:dyDescent="0.2">
      <c r="Q215" s="198"/>
      <c r="R215" s="198"/>
      <c r="S215" s="198"/>
      <c r="T215" s="198"/>
      <c r="U215" s="198"/>
      <c r="V215" s="198"/>
      <c r="W215" s="198"/>
      <c r="X215" s="198"/>
      <c r="Y215" s="198"/>
      <c r="Z215" s="198"/>
      <c r="AA215" s="198"/>
      <c r="AB215" s="198"/>
      <c r="AC215" s="198"/>
      <c r="AD215" s="198"/>
      <c r="AE215" s="198"/>
      <c r="AF215" s="198"/>
      <c r="AG215" s="198"/>
      <c r="AH215" s="198"/>
      <c r="AI215" s="198"/>
      <c r="AJ215" s="198"/>
      <c r="AK215" s="198"/>
      <c r="AL215" s="198"/>
      <c r="AM215" s="198"/>
      <c r="AN215" s="198"/>
      <c r="AO215" s="198"/>
      <c r="AP215" s="198"/>
      <c r="AQ215" s="198"/>
      <c r="AR215" s="198"/>
      <c r="AS215" s="198"/>
      <c r="AT215" s="198"/>
      <c r="AU215" s="198"/>
      <c r="AV215" s="198"/>
    </row>
    <row r="216" spans="17:48" ht="15" customHeight="1" x14ac:dyDescent="0.2">
      <c r="Q216" s="198"/>
      <c r="R216" s="198"/>
      <c r="S216" s="198"/>
      <c r="T216" s="198"/>
      <c r="U216" s="198"/>
      <c r="V216" s="198"/>
      <c r="W216" s="198"/>
      <c r="X216" s="198"/>
      <c r="Y216" s="198"/>
      <c r="Z216" s="198"/>
      <c r="AA216" s="198"/>
      <c r="AB216" s="198"/>
      <c r="AC216" s="198"/>
      <c r="AD216" s="198"/>
      <c r="AE216" s="198"/>
      <c r="AF216" s="198"/>
      <c r="AG216" s="198"/>
      <c r="AH216" s="198"/>
      <c r="AI216" s="198"/>
      <c r="AJ216" s="198"/>
      <c r="AK216" s="198"/>
      <c r="AL216" s="198"/>
      <c r="AM216" s="198"/>
      <c r="AN216" s="198"/>
      <c r="AO216" s="198"/>
      <c r="AP216" s="198"/>
      <c r="AQ216" s="198"/>
      <c r="AR216" s="198"/>
      <c r="AS216" s="198"/>
      <c r="AT216" s="198"/>
      <c r="AU216" s="198"/>
      <c r="AV216" s="198"/>
    </row>
    <row r="217" spans="17:48" ht="15" customHeight="1" x14ac:dyDescent="0.2">
      <c r="Q217" s="198"/>
      <c r="R217" s="198"/>
      <c r="S217" s="198"/>
      <c r="T217" s="198"/>
      <c r="U217" s="198"/>
      <c r="V217" s="198"/>
      <c r="W217" s="198"/>
      <c r="X217" s="198"/>
      <c r="Y217" s="198"/>
      <c r="Z217" s="198"/>
      <c r="AA217" s="198"/>
      <c r="AB217" s="198"/>
      <c r="AC217" s="198"/>
      <c r="AD217" s="198"/>
      <c r="AE217" s="198"/>
      <c r="AF217" s="198"/>
      <c r="AG217" s="198"/>
      <c r="AH217" s="198"/>
      <c r="AI217" s="198"/>
      <c r="AJ217" s="198"/>
      <c r="AK217" s="198"/>
      <c r="AL217" s="198"/>
      <c r="AM217" s="198"/>
      <c r="AN217" s="198"/>
      <c r="AO217" s="198"/>
      <c r="AP217" s="198"/>
      <c r="AQ217" s="198"/>
      <c r="AR217" s="198"/>
      <c r="AS217" s="198"/>
      <c r="AT217" s="198"/>
      <c r="AU217" s="198"/>
      <c r="AV217" s="198"/>
    </row>
    <row r="218" spans="17:48" ht="15" customHeight="1" x14ac:dyDescent="0.2">
      <c r="Q218" s="198"/>
      <c r="R218" s="198"/>
      <c r="S218" s="198"/>
      <c r="T218" s="198"/>
      <c r="U218" s="198"/>
      <c r="V218" s="198"/>
      <c r="W218" s="198"/>
      <c r="X218" s="198"/>
      <c r="Y218" s="198"/>
      <c r="Z218" s="198"/>
      <c r="AA218" s="198"/>
      <c r="AB218" s="198"/>
      <c r="AC218" s="198"/>
      <c r="AD218" s="198"/>
      <c r="AE218" s="198"/>
      <c r="AF218" s="198"/>
      <c r="AG218" s="198"/>
      <c r="AH218" s="198"/>
      <c r="AI218" s="198"/>
      <c r="AJ218" s="198"/>
      <c r="AK218" s="198"/>
      <c r="AL218" s="198"/>
      <c r="AM218" s="198"/>
      <c r="AN218" s="198"/>
      <c r="AO218" s="198"/>
      <c r="AP218" s="198"/>
      <c r="AQ218" s="198"/>
      <c r="AR218" s="198"/>
      <c r="AS218" s="198"/>
      <c r="AT218" s="198"/>
      <c r="AU218" s="198"/>
      <c r="AV218" s="198"/>
    </row>
    <row r="219" spans="17:48" ht="15" customHeight="1" x14ac:dyDescent="0.2">
      <c r="Q219" s="198"/>
      <c r="R219" s="198"/>
      <c r="S219" s="198"/>
      <c r="T219" s="198"/>
      <c r="U219" s="198"/>
      <c r="V219" s="198"/>
      <c r="W219" s="198"/>
      <c r="X219" s="198"/>
      <c r="Y219" s="198"/>
      <c r="Z219" s="198"/>
      <c r="AA219" s="198"/>
      <c r="AB219" s="198"/>
      <c r="AC219" s="198"/>
      <c r="AD219" s="198"/>
      <c r="AE219" s="198"/>
      <c r="AF219" s="198"/>
      <c r="AG219" s="198"/>
      <c r="AH219" s="198"/>
      <c r="AI219" s="198"/>
      <c r="AJ219" s="198"/>
      <c r="AK219" s="198"/>
      <c r="AL219" s="198"/>
      <c r="AM219" s="198"/>
      <c r="AN219" s="198"/>
      <c r="AO219" s="198"/>
      <c r="AP219" s="198"/>
      <c r="AQ219" s="198"/>
      <c r="AR219" s="198"/>
      <c r="AS219" s="198"/>
      <c r="AT219" s="198"/>
      <c r="AU219" s="198"/>
      <c r="AV219" s="198"/>
    </row>
    <row r="220" spans="17:48" ht="15" customHeight="1" x14ac:dyDescent="0.2">
      <c r="Q220" s="198"/>
      <c r="R220" s="198"/>
      <c r="S220" s="198"/>
      <c r="T220" s="198"/>
      <c r="U220" s="198"/>
      <c r="V220" s="198"/>
      <c r="W220" s="198"/>
      <c r="X220" s="198"/>
      <c r="Y220" s="198"/>
      <c r="Z220" s="198"/>
      <c r="AA220" s="198"/>
      <c r="AB220" s="198"/>
      <c r="AC220" s="198"/>
      <c r="AD220" s="198"/>
      <c r="AE220" s="198"/>
      <c r="AF220" s="198"/>
      <c r="AG220" s="198"/>
      <c r="AH220" s="198"/>
      <c r="AI220" s="198"/>
      <c r="AJ220" s="198"/>
      <c r="AK220" s="198"/>
      <c r="AL220" s="198"/>
      <c r="AM220" s="198"/>
      <c r="AN220" s="198"/>
      <c r="AO220" s="198"/>
      <c r="AP220" s="198"/>
      <c r="AQ220" s="198"/>
      <c r="AR220" s="198"/>
      <c r="AS220" s="198"/>
      <c r="AT220" s="198"/>
      <c r="AU220" s="198"/>
      <c r="AV220" s="198"/>
    </row>
    <row r="221" spans="17:48" ht="15" customHeight="1" x14ac:dyDescent="0.2">
      <c r="Q221" s="198"/>
      <c r="R221" s="198"/>
      <c r="S221" s="198"/>
      <c r="T221" s="198"/>
      <c r="U221" s="198"/>
      <c r="V221" s="198"/>
      <c r="W221" s="198"/>
      <c r="X221" s="198"/>
      <c r="Y221" s="198"/>
      <c r="Z221" s="198"/>
      <c r="AA221" s="198"/>
      <c r="AB221" s="198"/>
      <c r="AC221" s="198"/>
      <c r="AD221" s="198"/>
      <c r="AE221" s="198"/>
      <c r="AF221" s="198"/>
      <c r="AG221" s="198"/>
      <c r="AH221" s="198"/>
      <c r="AI221" s="198"/>
      <c r="AJ221" s="198"/>
      <c r="AK221" s="198"/>
      <c r="AL221" s="198"/>
      <c r="AM221" s="198"/>
      <c r="AN221" s="198"/>
      <c r="AO221" s="198"/>
      <c r="AP221" s="198"/>
      <c r="AQ221" s="198"/>
      <c r="AR221" s="198"/>
      <c r="AS221" s="198"/>
      <c r="AT221" s="198"/>
      <c r="AU221" s="198"/>
      <c r="AV221" s="198"/>
    </row>
    <row r="222" spans="17:48" ht="15" customHeight="1" x14ac:dyDescent="0.2">
      <c r="Q222" s="198"/>
      <c r="R222" s="198"/>
      <c r="S222" s="198"/>
      <c r="T222" s="198"/>
      <c r="U222" s="198"/>
      <c r="V222" s="198"/>
      <c r="W222" s="198"/>
      <c r="X222" s="198"/>
      <c r="Y222" s="198"/>
      <c r="Z222" s="198"/>
      <c r="AA222" s="198"/>
      <c r="AB222" s="198"/>
      <c r="AC222" s="198"/>
      <c r="AD222" s="198"/>
      <c r="AE222" s="198"/>
      <c r="AF222" s="198"/>
      <c r="AG222" s="198"/>
      <c r="AH222" s="198"/>
      <c r="AI222" s="198"/>
      <c r="AJ222" s="198"/>
      <c r="AK222" s="198"/>
      <c r="AL222" s="198"/>
      <c r="AM222" s="198"/>
      <c r="AN222" s="198"/>
      <c r="AO222" s="198"/>
      <c r="AP222" s="198"/>
      <c r="AQ222" s="198"/>
      <c r="AR222" s="198"/>
      <c r="AS222" s="198"/>
      <c r="AT222" s="198"/>
      <c r="AU222" s="198"/>
      <c r="AV222" s="198"/>
    </row>
    <row r="223" spans="17:48" ht="15" customHeight="1" x14ac:dyDescent="0.2">
      <c r="Q223" s="198"/>
      <c r="R223" s="198"/>
      <c r="S223" s="198"/>
      <c r="T223" s="198"/>
      <c r="U223" s="198"/>
      <c r="V223" s="198"/>
      <c r="W223" s="198"/>
      <c r="X223" s="198"/>
      <c r="Y223" s="198"/>
      <c r="Z223" s="198"/>
      <c r="AA223" s="198"/>
      <c r="AB223" s="198"/>
      <c r="AC223" s="198"/>
      <c r="AD223" s="198"/>
      <c r="AE223" s="198"/>
      <c r="AF223" s="198"/>
      <c r="AG223" s="198"/>
      <c r="AH223" s="198"/>
      <c r="AI223" s="198"/>
      <c r="AJ223" s="198"/>
      <c r="AK223" s="198"/>
      <c r="AL223" s="198"/>
      <c r="AM223" s="198"/>
      <c r="AN223" s="198"/>
      <c r="AO223" s="198"/>
      <c r="AP223" s="198"/>
      <c r="AQ223" s="198"/>
      <c r="AR223" s="198"/>
      <c r="AS223" s="198"/>
      <c r="AT223" s="198"/>
      <c r="AU223" s="198"/>
      <c r="AV223" s="198"/>
    </row>
    <row r="224" spans="17:48" ht="15" customHeight="1" x14ac:dyDescent="0.2">
      <c r="Q224" s="198"/>
      <c r="R224" s="198"/>
      <c r="S224" s="198"/>
      <c r="T224" s="198"/>
      <c r="U224" s="198"/>
      <c r="V224" s="198"/>
      <c r="W224" s="198"/>
      <c r="X224" s="198"/>
      <c r="Y224" s="198"/>
      <c r="Z224" s="198"/>
      <c r="AA224" s="198"/>
      <c r="AB224" s="198"/>
      <c r="AC224" s="198"/>
      <c r="AD224" s="198"/>
      <c r="AE224" s="198"/>
      <c r="AF224" s="198"/>
      <c r="AG224" s="198"/>
      <c r="AH224" s="198"/>
      <c r="AI224" s="198"/>
      <c r="AJ224" s="198"/>
      <c r="AK224" s="198"/>
      <c r="AL224" s="198"/>
      <c r="AM224" s="198"/>
      <c r="AN224" s="198"/>
      <c r="AO224" s="198"/>
      <c r="AP224" s="198"/>
      <c r="AQ224" s="198"/>
      <c r="AR224" s="198"/>
      <c r="AS224" s="198"/>
      <c r="AT224" s="198"/>
      <c r="AU224" s="198"/>
      <c r="AV224" s="198"/>
    </row>
    <row r="225" spans="17:48" ht="15" customHeight="1" x14ac:dyDescent="0.2">
      <c r="Q225" s="198"/>
      <c r="R225" s="198"/>
      <c r="S225" s="198"/>
      <c r="T225" s="198"/>
      <c r="U225" s="198"/>
      <c r="V225" s="198"/>
      <c r="W225" s="198"/>
      <c r="X225" s="198"/>
      <c r="Y225" s="198"/>
      <c r="Z225" s="198"/>
      <c r="AA225" s="198"/>
      <c r="AB225" s="198"/>
      <c r="AC225" s="198"/>
      <c r="AD225" s="198"/>
      <c r="AE225" s="198"/>
      <c r="AF225" s="198"/>
      <c r="AG225" s="198"/>
      <c r="AH225" s="198"/>
      <c r="AI225" s="198"/>
      <c r="AJ225" s="198"/>
      <c r="AK225" s="198"/>
      <c r="AL225" s="198"/>
      <c r="AM225" s="198"/>
      <c r="AN225" s="198"/>
      <c r="AO225" s="198"/>
      <c r="AP225" s="198"/>
      <c r="AQ225" s="198"/>
      <c r="AR225" s="198"/>
      <c r="AS225" s="198"/>
      <c r="AT225" s="198"/>
      <c r="AU225" s="198"/>
      <c r="AV225" s="198"/>
    </row>
    <row r="226" spans="17:48" ht="15" customHeight="1" x14ac:dyDescent="0.2">
      <c r="Q226" s="198"/>
      <c r="R226" s="198"/>
      <c r="S226" s="198"/>
      <c r="T226" s="198"/>
      <c r="U226" s="198"/>
      <c r="V226" s="198"/>
      <c r="W226" s="198"/>
      <c r="X226" s="198"/>
      <c r="Y226" s="198"/>
      <c r="Z226" s="198"/>
      <c r="AA226" s="198"/>
      <c r="AB226" s="198"/>
      <c r="AC226" s="198"/>
      <c r="AD226" s="198"/>
      <c r="AE226" s="198"/>
      <c r="AF226" s="198"/>
      <c r="AG226" s="198"/>
      <c r="AH226" s="198"/>
      <c r="AI226" s="198"/>
      <c r="AJ226" s="198"/>
      <c r="AK226" s="198"/>
      <c r="AL226" s="198"/>
      <c r="AM226" s="198"/>
      <c r="AN226" s="198"/>
      <c r="AO226" s="198"/>
      <c r="AP226" s="198"/>
      <c r="AQ226" s="198"/>
      <c r="AR226" s="198"/>
      <c r="AS226" s="198"/>
      <c r="AT226" s="198"/>
      <c r="AU226" s="198"/>
      <c r="AV226" s="198"/>
    </row>
    <row r="227" spans="17:48" ht="15" customHeight="1" x14ac:dyDescent="0.2">
      <c r="Q227" s="198"/>
      <c r="R227" s="198"/>
      <c r="S227" s="198"/>
      <c r="T227" s="198"/>
      <c r="U227" s="198"/>
      <c r="V227" s="198"/>
      <c r="W227" s="198"/>
      <c r="X227" s="198"/>
      <c r="Y227" s="198"/>
      <c r="Z227" s="198"/>
      <c r="AA227" s="198"/>
      <c r="AB227" s="198"/>
      <c r="AC227" s="198"/>
      <c r="AD227" s="198"/>
      <c r="AE227" s="198"/>
      <c r="AF227" s="198"/>
      <c r="AG227" s="198"/>
      <c r="AH227" s="198"/>
      <c r="AI227" s="198"/>
      <c r="AJ227" s="198"/>
      <c r="AK227" s="198"/>
      <c r="AL227" s="198"/>
      <c r="AM227" s="198"/>
      <c r="AN227" s="198"/>
      <c r="AO227" s="198"/>
      <c r="AP227" s="198"/>
      <c r="AQ227" s="198"/>
      <c r="AR227" s="198"/>
      <c r="AS227" s="198"/>
      <c r="AT227" s="198"/>
      <c r="AU227" s="198"/>
      <c r="AV227" s="198"/>
    </row>
    <row r="228" spans="17:48" ht="15" customHeight="1" x14ac:dyDescent="0.2">
      <c r="Q228" s="198"/>
      <c r="R228" s="198"/>
      <c r="S228" s="198"/>
      <c r="T228" s="198"/>
      <c r="U228" s="198"/>
      <c r="V228" s="198"/>
      <c r="W228" s="198"/>
      <c r="X228" s="198"/>
      <c r="Y228" s="198"/>
      <c r="Z228" s="198"/>
      <c r="AA228" s="198"/>
      <c r="AB228" s="198"/>
      <c r="AC228" s="198"/>
      <c r="AD228" s="198"/>
      <c r="AE228" s="198"/>
      <c r="AF228" s="198"/>
      <c r="AG228" s="198"/>
      <c r="AH228" s="198"/>
      <c r="AI228" s="198"/>
      <c r="AJ228" s="198"/>
      <c r="AK228" s="198"/>
      <c r="AL228" s="198"/>
      <c r="AM228" s="198"/>
      <c r="AN228" s="198"/>
      <c r="AO228" s="198"/>
      <c r="AP228" s="198"/>
      <c r="AQ228" s="198"/>
      <c r="AR228" s="198"/>
      <c r="AS228" s="198"/>
      <c r="AT228" s="198"/>
      <c r="AU228" s="198"/>
      <c r="AV228" s="198"/>
    </row>
    <row r="229" spans="17:48" ht="15" customHeight="1" x14ac:dyDescent="0.2">
      <c r="Q229" s="198"/>
      <c r="R229" s="198"/>
      <c r="S229" s="198"/>
      <c r="T229" s="198"/>
      <c r="U229" s="198"/>
      <c r="V229" s="198"/>
      <c r="W229" s="198"/>
      <c r="X229" s="198"/>
      <c r="Y229" s="198"/>
      <c r="Z229" s="198"/>
      <c r="AA229" s="198"/>
      <c r="AB229" s="198"/>
      <c r="AC229" s="198"/>
      <c r="AD229" s="198"/>
      <c r="AE229" s="198"/>
      <c r="AF229" s="198"/>
      <c r="AG229" s="198"/>
      <c r="AH229" s="198"/>
      <c r="AI229" s="198"/>
      <c r="AJ229" s="198"/>
      <c r="AK229" s="198"/>
      <c r="AL229" s="198"/>
      <c r="AM229" s="198"/>
      <c r="AN229" s="198"/>
      <c r="AO229" s="198"/>
      <c r="AP229" s="198"/>
      <c r="AQ229" s="198"/>
      <c r="AR229" s="198"/>
      <c r="AS229" s="198"/>
      <c r="AT229" s="198"/>
      <c r="AU229" s="198"/>
      <c r="AV229" s="198"/>
    </row>
    <row r="230" spans="17:48" ht="15" customHeight="1" x14ac:dyDescent="0.2">
      <c r="Q230" s="198"/>
      <c r="R230" s="198"/>
      <c r="S230" s="198"/>
      <c r="T230" s="198"/>
      <c r="U230" s="198"/>
      <c r="V230" s="198"/>
      <c r="W230" s="198"/>
      <c r="X230" s="198"/>
      <c r="Y230" s="198"/>
      <c r="Z230" s="198"/>
      <c r="AA230" s="198"/>
      <c r="AB230" s="198"/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198"/>
      <c r="AT230" s="198"/>
      <c r="AU230" s="198"/>
      <c r="AV230" s="198"/>
    </row>
    <row r="231" spans="17:48" ht="15" customHeight="1" x14ac:dyDescent="0.2">
      <c r="Q231" s="198"/>
      <c r="R231" s="198"/>
      <c r="S231" s="198"/>
      <c r="T231" s="198"/>
      <c r="U231" s="198"/>
      <c r="V231" s="198"/>
      <c r="W231" s="198"/>
      <c r="X231" s="198"/>
      <c r="Y231" s="198"/>
      <c r="Z231" s="198"/>
      <c r="AA231" s="198"/>
      <c r="AB231" s="198"/>
      <c r="AC231" s="198"/>
      <c r="AD231" s="198"/>
      <c r="AE231" s="198"/>
      <c r="AF231" s="198"/>
      <c r="AG231" s="198"/>
      <c r="AH231" s="198"/>
      <c r="AI231" s="198"/>
      <c r="AJ231" s="198"/>
      <c r="AK231" s="198"/>
      <c r="AL231" s="198"/>
      <c r="AM231" s="198"/>
      <c r="AN231" s="198"/>
      <c r="AO231" s="198"/>
      <c r="AP231" s="198"/>
      <c r="AQ231" s="198"/>
      <c r="AR231" s="198"/>
      <c r="AS231" s="198"/>
      <c r="AT231" s="198"/>
      <c r="AU231" s="198"/>
      <c r="AV231" s="198"/>
    </row>
    <row r="232" spans="17:48" ht="15" customHeight="1" x14ac:dyDescent="0.2">
      <c r="Q232" s="198"/>
      <c r="R232" s="198"/>
      <c r="S232" s="198"/>
      <c r="T232" s="198"/>
      <c r="U232" s="198"/>
      <c r="V232" s="198"/>
      <c r="W232" s="198"/>
      <c r="X232" s="198"/>
      <c r="Y232" s="198"/>
      <c r="Z232" s="198"/>
      <c r="AA232" s="198"/>
      <c r="AB232" s="198"/>
      <c r="AC232" s="198"/>
      <c r="AD232" s="198"/>
      <c r="AE232" s="198"/>
      <c r="AF232" s="198"/>
      <c r="AG232" s="198"/>
      <c r="AH232" s="198"/>
      <c r="AI232" s="198"/>
      <c r="AJ232" s="198"/>
      <c r="AK232" s="198"/>
      <c r="AL232" s="198"/>
      <c r="AM232" s="198"/>
      <c r="AN232" s="198"/>
      <c r="AO232" s="198"/>
      <c r="AP232" s="198"/>
      <c r="AQ232" s="198"/>
      <c r="AR232" s="198"/>
      <c r="AS232" s="198"/>
      <c r="AT232" s="198"/>
      <c r="AU232" s="198"/>
      <c r="AV232" s="198"/>
    </row>
    <row r="233" spans="17:48" ht="15" customHeight="1" x14ac:dyDescent="0.2">
      <c r="Q233" s="198"/>
      <c r="R233" s="198"/>
      <c r="S233" s="198"/>
      <c r="T233" s="198"/>
      <c r="U233" s="198"/>
      <c r="V233" s="198"/>
      <c r="W233" s="198"/>
      <c r="X233" s="198"/>
      <c r="Y233" s="198"/>
      <c r="Z233" s="198"/>
      <c r="AA233" s="198"/>
      <c r="AB233" s="198"/>
      <c r="AC233" s="198"/>
      <c r="AD233" s="198"/>
      <c r="AE233" s="198"/>
      <c r="AF233" s="198"/>
      <c r="AG233" s="198"/>
      <c r="AH233" s="198"/>
      <c r="AI233" s="198"/>
      <c r="AJ233" s="198"/>
      <c r="AK233" s="198"/>
      <c r="AL233" s="198"/>
      <c r="AM233" s="198"/>
      <c r="AN233" s="198"/>
      <c r="AO233" s="198"/>
      <c r="AP233" s="198"/>
      <c r="AQ233" s="198"/>
      <c r="AR233" s="198"/>
      <c r="AS233" s="198"/>
      <c r="AT233" s="198"/>
      <c r="AU233" s="198"/>
      <c r="AV233" s="198"/>
    </row>
    <row r="234" spans="17:48" ht="15" customHeight="1" x14ac:dyDescent="0.2">
      <c r="Q234" s="198"/>
      <c r="R234" s="198"/>
      <c r="S234" s="198"/>
      <c r="T234" s="198"/>
      <c r="U234" s="198"/>
      <c r="V234" s="198"/>
      <c r="W234" s="198"/>
      <c r="X234" s="198"/>
      <c r="Y234" s="198"/>
      <c r="Z234" s="198"/>
      <c r="AA234" s="198"/>
      <c r="AB234" s="198"/>
      <c r="AC234" s="198"/>
      <c r="AD234" s="198"/>
      <c r="AE234" s="198"/>
      <c r="AF234" s="198"/>
      <c r="AG234" s="198"/>
      <c r="AH234" s="198"/>
      <c r="AI234" s="198"/>
      <c r="AJ234" s="198"/>
      <c r="AK234" s="198"/>
      <c r="AL234" s="198"/>
      <c r="AM234" s="198"/>
      <c r="AN234" s="198"/>
      <c r="AO234" s="198"/>
      <c r="AP234" s="198"/>
      <c r="AQ234" s="198"/>
      <c r="AR234" s="198"/>
      <c r="AS234" s="198"/>
      <c r="AT234" s="198"/>
      <c r="AU234" s="198"/>
      <c r="AV234" s="198"/>
    </row>
    <row r="235" spans="17:48" ht="15" customHeight="1" x14ac:dyDescent="0.2">
      <c r="Q235" s="198"/>
      <c r="R235" s="198"/>
      <c r="S235" s="198"/>
      <c r="T235" s="198"/>
      <c r="U235" s="198"/>
      <c r="V235" s="198"/>
      <c r="W235" s="198"/>
      <c r="X235" s="198"/>
      <c r="Y235" s="198"/>
      <c r="Z235" s="198"/>
      <c r="AA235" s="198"/>
      <c r="AB235" s="198"/>
      <c r="AC235" s="198"/>
      <c r="AD235" s="198"/>
      <c r="AE235" s="198"/>
      <c r="AF235" s="198"/>
      <c r="AG235" s="198"/>
      <c r="AH235" s="198"/>
      <c r="AI235" s="198"/>
      <c r="AJ235" s="198"/>
      <c r="AK235" s="198"/>
      <c r="AL235" s="198"/>
      <c r="AM235" s="198"/>
      <c r="AN235" s="198"/>
      <c r="AO235" s="198"/>
      <c r="AP235" s="198"/>
      <c r="AQ235" s="198"/>
      <c r="AR235" s="198"/>
      <c r="AS235" s="198"/>
      <c r="AT235" s="198"/>
      <c r="AU235" s="198"/>
      <c r="AV235" s="198"/>
    </row>
    <row r="236" spans="17:48" ht="15" customHeight="1" x14ac:dyDescent="0.2">
      <c r="Q236" s="198"/>
      <c r="R236" s="198"/>
      <c r="S236" s="198"/>
      <c r="T236" s="198"/>
      <c r="U236" s="198"/>
      <c r="V236" s="198"/>
      <c r="W236" s="198"/>
      <c r="X236" s="198"/>
      <c r="Y236" s="198"/>
      <c r="Z236" s="198"/>
      <c r="AA236" s="198"/>
      <c r="AB236" s="198"/>
      <c r="AC236" s="198"/>
      <c r="AD236" s="198"/>
      <c r="AE236" s="198"/>
      <c r="AF236" s="198"/>
      <c r="AG236" s="198"/>
      <c r="AH236" s="198"/>
      <c r="AI236" s="198"/>
      <c r="AJ236" s="198"/>
      <c r="AK236" s="198"/>
      <c r="AL236" s="198"/>
      <c r="AM236" s="198"/>
      <c r="AN236" s="198"/>
      <c r="AO236" s="198"/>
      <c r="AP236" s="198"/>
      <c r="AQ236" s="198"/>
      <c r="AR236" s="198"/>
      <c r="AS236" s="198"/>
      <c r="AT236" s="198"/>
      <c r="AU236" s="198"/>
      <c r="AV236" s="198"/>
    </row>
    <row r="237" spans="17:48" ht="15" customHeight="1" x14ac:dyDescent="0.2">
      <c r="Q237" s="198"/>
      <c r="R237" s="198"/>
      <c r="S237" s="198"/>
      <c r="T237" s="198"/>
      <c r="U237" s="198"/>
      <c r="V237" s="198"/>
      <c r="W237" s="198"/>
      <c r="X237" s="198"/>
      <c r="Y237" s="198"/>
      <c r="Z237" s="198"/>
      <c r="AA237" s="198"/>
      <c r="AB237" s="198"/>
      <c r="AC237" s="198"/>
      <c r="AD237" s="198"/>
      <c r="AE237" s="198"/>
      <c r="AF237" s="198"/>
      <c r="AG237" s="198"/>
      <c r="AH237" s="198"/>
      <c r="AI237" s="198"/>
      <c r="AJ237" s="198"/>
      <c r="AK237" s="198"/>
      <c r="AL237" s="198"/>
      <c r="AM237" s="198"/>
      <c r="AN237" s="198"/>
      <c r="AO237" s="198"/>
      <c r="AP237" s="198"/>
      <c r="AQ237" s="198"/>
      <c r="AR237" s="198"/>
      <c r="AS237" s="198"/>
      <c r="AT237" s="198"/>
      <c r="AU237" s="198"/>
      <c r="AV237" s="198"/>
    </row>
    <row r="238" spans="17:48" ht="15" customHeight="1" x14ac:dyDescent="0.2">
      <c r="Q238" s="198"/>
      <c r="R238" s="198"/>
      <c r="S238" s="198"/>
      <c r="T238" s="198"/>
      <c r="U238" s="198"/>
      <c r="V238" s="198"/>
      <c r="W238" s="198"/>
      <c r="X238" s="198"/>
      <c r="Y238" s="198"/>
      <c r="Z238" s="198"/>
      <c r="AA238" s="198"/>
      <c r="AB238" s="198"/>
      <c r="AC238" s="198"/>
      <c r="AD238" s="198"/>
      <c r="AE238" s="198"/>
      <c r="AF238" s="198"/>
      <c r="AG238" s="198"/>
      <c r="AH238" s="198"/>
      <c r="AI238" s="198"/>
      <c r="AJ238" s="198"/>
      <c r="AK238" s="198"/>
      <c r="AL238" s="198"/>
      <c r="AM238" s="198"/>
      <c r="AN238" s="198"/>
      <c r="AO238" s="198"/>
      <c r="AP238" s="198"/>
      <c r="AQ238" s="198"/>
      <c r="AR238" s="198"/>
      <c r="AS238" s="198"/>
      <c r="AT238" s="198"/>
      <c r="AU238" s="198"/>
      <c r="AV238" s="198"/>
    </row>
    <row r="239" spans="17:48" ht="15" customHeight="1" x14ac:dyDescent="0.2">
      <c r="Q239" s="198"/>
      <c r="R239" s="198"/>
      <c r="S239" s="198"/>
      <c r="T239" s="198"/>
      <c r="U239" s="198"/>
      <c r="V239" s="198"/>
      <c r="W239" s="198"/>
      <c r="X239" s="198"/>
      <c r="Y239" s="198"/>
      <c r="Z239" s="198"/>
      <c r="AA239" s="198"/>
      <c r="AB239" s="198"/>
      <c r="AC239" s="198"/>
      <c r="AD239" s="198"/>
      <c r="AE239" s="198"/>
      <c r="AF239" s="198"/>
      <c r="AG239" s="198"/>
      <c r="AH239" s="198"/>
      <c r="AI239" s="198"/>
      <c r="AJ239" s="198"/>
      <c r="AK239" s="198"/>
      <c r="AL239" s="198"/>
      <c r="AM239" s="198"/>
      <c r="AN239" s="198"/>
      <c r="AO239" s="198"/>
      <c r="AP239" s="198"/>
      <c r="AQ239" s="198"/>
      <c r="AR239" s="198"/>
      <c r="AS239" s="198"/>
      <c r="AT239" s="198"/>
      <c r="AU239" s="198"/>
      <c r="AV239" s="198"/>
    </row>
    <row r="240" spans="17:48" ht="15" customHeight="1" x14ac:dyDescent="0.2">
      <c r="Q240" s="198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8"/>
      <c r="AD240" s="198"/>
      <c r="AE240" s="198"/>
      <c r="AF240" s="198"/>
      <c r="AG240" s="198"/>
      <c r="AH240" s="198"/>
      <c r="AI240" s="198"/>
      <c r="AJ240" s="198"/>
      <c r="AK240" s="198"/>
      <c r="AL240" s="198"/>
      <c r="AM240" s="198"/>
      <c r="AN240" s="198"/>
      <c r="AO240" s="198"/>
      <c r="AP240" s="198"/>
      <c r="AQ240" s="198"/>
      <c r="AR240" s="198"/>
      <c r="AS240" s="198"/>
      <c r="AT240" s="198"/>
      <c r="AU240" s="198"/>
      <c r="AV240" s="198"/>
    </row>
    <row r="241" spans="17:48" ht="15" customHeight="1" x14ac:dyDescent="0.2">
      <c r="Q241" s="198"/>
      <c r="R241" s="198"/>
      <c r="S241" s="198"/>
      <c r="T241" s="198"/>
      <c r="U241" s="198"/>
      <c r="V241" s="198"/>
      <c r="W241" s="198"/>
      <c r="X241" s="198"/>
      <c r="Y241" s="198"/>
      <c r="Z241" s="198"/>
      <c r="AA241" s="198"/>
      <c r="AB241" s="198"/>
      <c r="AC241" s="198"/>
      <c r="AD241" s="198"/>
      <c r="AE241" s="198"/>
      <c r="AF241" s="198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  <c r="AR241" s="198"/>
      <c r="AS241" s="198"/>
      <c r="AT241" s="198"/>
      <c r="AU241" s="198"/>
      <c r="AV241" s="198"/>
    </row>
    <row r="242" spans="17:48" ht="15" customHeight="1" x14ac:dyDescent="0.2">
      <c r="Q242" s="198"/>
      <c r="R242" s="198"/>
      <c r="S242" s="198"/>
      <c r="T242" s="198"/>
      <c r="U242" s="198"/>
      <c r="V242" s="198"/>
      <c r="W242" s="198"/>
      <c r="X242" s="198"/>
      <c r="Y242" s="198"/>
      <c r="Z242" s="198"/>
      <c r="AA242" s="198"/>
      <c r="AB242" s="198"/>
      <c r="AC242" s="198"/>
      <c r="AD242" s="198"/>
      <c r="AE242" s="198"/>
      <c r="AF242" s="198"/>
      <c r="AG242" s="198"/>
      <c r="AH242" s="198"/>
      <c r="AI242" s="198"/>
      <c r="AJ242" s="198"/>
      <c r="AK242" s="198"/>
      <c r="AL242" s="198"/>
      <c r="AM242" s="198"/>
      <c r="AN242" s="198"/>
      <c r="AO242" s="198"/>
      <c r="AP242" s="198"/>
      <c r="AQ242" s="198"/>
      <c r="AR242" s="198"/>
      <c r="AS242" s="198"/>
      <c r="AT242" s="198"/>
      <c r="AU242" s="198"/>
      <c r="AV242" s="198"/>
    </row>
    <row r="243" spans="17:48" ht="15" customHeight="1" x14ac:dyDescent="0.2">
      <c r="Q243" s="198"/>
      <c r="R243" s="198"/>
      <c r="S243" s="198"/>
      <c r="T243" s="198"/>
      <c r="U243" s="198"/>
      <c r="V243" s="198"/>
      <c r="W243" s="198"/>
      <c r="X243" s="198"/>
      <c r="Y243" s="198"/>
      <c r="Z243" s="198"/>
      <c r="AA243" s="198"/>
      <c r="AB243" s="198"/>
      <c r="AC243" s="198"/>
      <c r="AD243" s="198"/>
      <c r="AE243" s="198"/>
      <c r="AF243" s="198"/>
      <c r="AG243" s="198"/>
      <c r="AH243" s="198"/>
      <c r="AI243" s="198"/>
      <c r="AJ243" s="198"/>
      <c r="AK243" s="198"/>
      <c r="AL243" s="198"/>
      <c r="AM243" s="198"/>
      <c r="AN243" s="198"/>
      <c r="AO243" s="198"/>
      <c r="AP243" s="198"/>
      <c r="AQ243" s="198"/>
      <c r="AR243" s="198"/>
      <c r="AS243" s="198"/>
      <c r="AT243" s="198"/>
      <c r="AU243" s="198"/>
      <c r="AV243" s="198"/>
    </row>
    <row r="244" spans="17:48" ht="15" customHeight="1" x14ac:dyDescent="0.2"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8"/>
      <c r="AE244" s="198"/>
      <c r="AF244" s="198"/>
      <c r="AG244" s="198"/>
      <c r="AH244" s="198"/>
      <c r="AI244" s="198"/>
      <c r="AJ244" s="198"/>
      <c r="AK244" s="198"/>
      <c r="AL244" s="198"/>
      <c r="AM244" s="198"/>
      <c r="AN244" s="198"/>
      <c r="AO244" s="198"/>
      <c r="AP244" s="198"/>
      <c r="AQ244" s="198"/>
      <c r="AR244" s="198"/>
      <c r="AS244" s="198"/>
      <c r="AT244" s="198"/>
      <c r="AU244" s="198"/>
      <c r="AV244" s="198"/>
    </row>
    <row r="245" spans="17:48" ht="15" customHeight="1" x14ac:dyDescent="0.2">
      <c r="Q245" s="198"/>
      <c r="R245" s="198"/>
      <c r="S245" s="198"/>
      <c r="T245" s="198"/>
      <c r="U245" s="198"/>
      <c r="V245" s="198"/>
      <c r="W245" s="198"/>
      <c r="X245" s="198"/>
      <c r="Y245" s="198"/>
      <c r="Z245" s="198"/>
      <c r="AA245" s="198"/>
      <c r="AB245" s="198"/>
      <c r="AC245" s="198"/>
      <c r="AD245" s="198"/>
      <c r="AE245" s="198"/>
      <c r="AF245" s="198"/>
      <c r="AG245" s="198"/>
      <c r="AH245" s="198"/>
      <c r="AI245" s="198"/>
      <c r="AJ245" s="198"/>
      <c r="AK245" s="198"/>
      <c r="AL245" s="198"/>
      <c r="AM245" s="198"/>
      <c r="AN245" s="198"/>
      <c r="AO245" s="198"/>
      <c r="AP245" s="198"/>
      <c r="AQ245" s="198"/>
      <c r="AR245" s="198"/>
      <c r="AS245" s="198"/>
      <c r="AT245" s="198"/>
      <c r="AU245" s="198"/>
      <c r="AV245" s="198"/>
    </row>
    <row r="246" spans="17:48" ht="15" customHeight="1" x14ac:dyDescent="0.2">
      <c r="Q246" s="198"/>
      <c r="R246" s="198"/>
      <c r="S246" s="198"/>
      <c r="T246" s="198"/>
      <c r="U246" s="198"/>
      <c r="V246" s="198"/>
      <c r="W246" s="198"/>
      <c r="X246" s="198"/>
      <c r="Y246" s="198"/>
      <c r="Z246" s="198"/>
      <c r="AA246" s="198"/>
      <c r="AB246" s="198"/>
      <c r="AC246" s="198"/>
      <c r="AD246" s="198"/>
      <c r="AE246" s="198"/>
      <c r="AF246" s="198"/>
      <c r="AG246" s="198"/>
      <c r="AH246" s="198"/>
      <c r="AI246" s="198"/>
      <c r="AJ246" s="198"/>
      <c r="AK246" s="198"/>
      <c r="AL246" s="198"/>
      <c r="AM246" s="198"/>
      <c r="AN246" s="198"/>
      <c r="AO246" s="198"/>
      <c r="AP246" s="198"/>
      <c r="AQ246" s="198"/>
      <c r="AR246" s="198"/>
      <c r="AS246" s="198"/>
      <c r="AT246" s="198"/>
      <c r="AU246" s="198"/>
      <c r="AV246" s="198"/>
    </row>
    <row r="247" spans="17:48" ht="15" customHeight="1" x14ac:dyDescent="0.2">
      <c r="Q247" s="198"/>
      <c r="R247" s="198"/>
      <c r="S247" s="198"/>
      <c r="T247" s="198"/>
      <c r="U247" s="198"/>
      <c r="V247" s="198"/>
      <c r="W247" s="198"/>
      <c r="X247" s="198"/>
      <c r="Y247" s="198"/>
      <c r="Z247" s="198"/>
      <c r="AA247" s="198"/>
      <c r="AB247" s="198"/>
      <c r="AC247" s="198"/>
      <c r="AD247" s="198"/>
      <c r="AE247" s="198"/>
      <c r="AF247" s="198"/>
      <c r="AG247" s="198"/>
      <c r="AH247" s="198"/>
      <c r="AI247" s="198"/>
      <c r="AJ247" s="198"/>
      <c r="AK247" s="198"/>
      <c r="AL247" s="198"/>
      <c r="AM247" s="198"/>
      <c r="AN247" s="198"/>
      <c r="AO247" s="198"/>
      <c r="AP247" s="198"/>
      <c r="AQ247" s="198"/>
      <c r="AR247" s="198"/>
      <c r="AS247" s="198"/>
      <c r="AT247" s="198"/>
      <c r="AU247" s="198"/>
      <c r="AV247" s="198"/>
    </row>
    <row r="248" spans="17:48" ht="15" customHeight="1" x14ac:dyDescent="0.2">
      <c r="Q248" s="198"/>
      <c r="R248" s="198"/>
      <c r="S248" s="198"/>
      <c r="T248" s="198"/>
      <c r="U248" s="198"/>
      <c r="V248" s="198"/>
      <c r="W248" s="198"/>
      <c r="X248" s="198"/>
      <c r="Y248" s="198"/>
      <c r="Z248" s="198"/>
      <c r="AA248" s="198"/>
      <c r="AB248" s="198"/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198"/>
      <c r="AT248" s="198"/>
      <c r="AU248" s="198"/>
      <c r="AV248" s="198"/>
    </row>
    <row r="249" spans="17:48" ht="15" customHeight="1" x14ac:dyDescent="0.2">
      <c r="Q249" s="198"/>
      <c r="R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</row>
    <row r="250" spans="17:48" ht="15" customHeight="1" x14ac:dyDescent="0.2">
      <c r="Q250" s="198"/>
      <c r="R250" s="198"/>
      <c r="S250" s="198"/>
      <c r="T250" s="198"/>
      <c r="U250" s="198"/>
      <c r="V250" s="198"/>
      <c r="W250" s="198"/>
      <c r="X250" s="198"/>
      <c r="Y250" s="198"/>
      <c r="Z250" s="198"/>
      <c r="AA250" s="198"/>
      <c r="AB250" s="198"/>
      <c r="AC250" s="198"/>
      <c r="AD250" s="198"/>
      <c r="AE250" s="198"/>
      <c r="AF250" s="198"/>
      <c r="AG250" s="198"/>
      <c r="AH250" s="198"/>
      <c r="AI250" s="198"/>
      <c r="AJ250" s="198"/>
      <c r="AK250" s="198"/>
      <c r="AL250" s="198"/>
      <c r="AM250" s="198"/>
      <c r="AN250" s="198"/>
      <c r="AO250" s="198"/>
      <c r="AP250" s="198"/>
      <c r="AQ250" s="198"/>
      <c r="AR250" s="198"/>
      <c r="AS250" s="198"/>
      <c r="AT250" s="198"/>
      <c r="AU250" s="198"/>
      <c r="AV250" s="198"/>
    </row>
    <row r="251" spans="17:48" ht="15" customHeight="1" x14ac:dyDescent="0.2">
      <c r="Q251" s="198"/>
      <c r="R251" s="198"/>
      <c r="S251" s="198"/>
      <c r="T251" s="198"/>
      <c r="U251" s="198"/>
      <c r="V251" s="198"/>
      <c r="W251" s="198"/>
      <c r="X251" s="198"/>
      <c r="Y251" s="198"/>
      <c r="Z251" s="198"/>
      <c r="AA251" s="198"/>
      <c r="AB251" s="198"/>
      <c r="AC251" s="198"/>
      <c r="AD251" s="198"/>
      <c r="AE251" s="198"/>
      <c r="AF251" s="198"/>
      <c r="AG251" s="198"/>
      <c r="AH251" s="198"/>
      <c r="AI251" s="198"/>
      <c r="AJ251" s="198"/>
      <c r="AK251" s="198"/>
      <c r="AL251" s="198"/>
      <c r="AM251" s="198"/>
      <c r="AN251" s="198"/>
      <c r="AO251" s="198"/>
      <c r="AP251" s="198"/>
      <c r="AQ251" s="198"/>
      <c r="AR251" s="198"/>
      <c r="AS251" s="198"/>
      <c r="AT251" s="198"/>
      <c r="AU251" s="198"/>
      <c r="AV251" s="198"/>
    </row>
    <row r="252" spans="17:48" ht="15" customHeight="1" x14ac:dyDescent="0.2">
      <c r="Q252" s="198"/>
      <c r="R252" s="198"/>
      <c r="S252" s="198"/>
      <c r="T252" s="198"/>
      <c r="U252" s="198"/>
      <c r="V252" s="198"/>
      <c r="W252" s="198"/>
      <c r="X252" s="198"/>
      <c r="Y252" s="198"/>
      <c r="Z252" s="198"/>
      <c r="AA252" s="198"/>
      <c r="AB252" s="198"/>
      <c r="AC252" s="198"/>
      <c r="AD252" s="198"/>
      <c r="AE252" s="198"/>
      <c r="AF252" s="198"/>
      <c r="AG252" s="198"/>
      <c r="AH252" s="198"/>
      <c r="AI252" s="198"/>
      <c r="AJ252" s="198"/>
      <c r="AK252" s="198"/>
      <c r="AL252" s="198"/>
      <c r="AM252" s="198"/>
      <c r="AN252" s="198"/>
      <c r="AO252" s="198"/>
      <c r="AP252" s="198"/>
      <c r="AQ252" s="198"/>
      <c r="AR252" s="198"/>
      <c r="AS252" s="198"/>
      <c r="AT252" s="198"/>
      <c r="AU252" s="198"/>
      <c r="AV252" s="198"/>
    </row>
    <row r="253" spans="17:48" ht="15" customHeight="1" x14ac:dyDescent="0.2">
      <c r="Q253" s="198"/>
      <c r="R253" s="198"/>
      <c r="S253" s="198"/>
      <c r="T253" s="198"/>
      <c r="U253" s="198"/>
      <c r="V253" s="198"/>
      <c r="W253" s="198"/>
      <c r="X253" s="198"/>
      <c r="Y253" s="198"/>
      <c r="Z253" s="198"/>
      <c r="AA253" s="198"/>
      <c r="AB253" s="198"/>
      <c r="AC253" s="198"/>
      <c r="AD253" s="198"/>
      <c r="AE253" s="198"/>
      <c r="AF253" s="198"/>
      <c r="AG253" s="198"/>
      <c r="AH253" s="198"/>
      <c r="AI253" s="198"/>
      <c r="AJ253" s="198"/>
      <c r="AK253" s="198"/>
      <c r="AL253" s="198"/>
      <c r="AM253" s="198"/>
      <c r="AN253" s="198"/>
      <c r="AO253" s="198"/>
      <c r="AP253" s="198"/>
      <c r="AQ253" s="198"/>
      <c r="AR253" s="198"/>
      <c r="AS253" s="198"/>
      <c r="AT253" s="198"/>
      <c r="AU253" s="198"/>
      <c r="AV253" s="198"/>
    </row>
    <row r="254" spans="17:48" ht="15" customHeight="1" x14ac:dyDescent="0.2">
      <c r="Q254" s="198"/>
      <c r="R254" s="198"/>
      <c r="S254" s="198"/>
      <c r="T254" s="198"/>
      <c r="U254" s="198"/>
      <c r="V254" s="198"/>
      <c r="W254" s="198"/>
      <c r="X254" s="198"/>
      <c r="Y254" s="198"/>
      <c r="Z254" s="198"/>
      <c r="AA254" s="198"/>
      <c r="AB254" s="198"/>
      <c r="AC254" s="198"/>
      <c r="AD254" s="198"/>
      <c r="AE254" s="198"/>
      <c r="AF254" s="198"/>
      <c r="AG254" s="198"/>
      <c r="AH254" s="198"/>
      <c r="AI254" s="198"/>
      <c r="AJ254" s="198"/>
      <c r="AK254" s="198"/>
      <c r="AL254" s="198"/>
      <c r="AM254" s="198"/>
      <c r="AN254" s="198"/>
      <c r="AO254" s="198"/>
      <c r="AP254" s="198"/>
      <c r="AQ254" s="198"/>
      <c r="AR254" s="198"/>
      <c r="AS254" s="198"/>
      <c r="AT254" s="198"/>
      <c r="AU254" s="198"/>
      <c r="AV254" s="198"/>
    </row>
    <row r="255" spans="17:48" ht="15" customHeight="1" x14ac:dyDescent="0.2">
      <c r="Q255" s="198"/>
      <c r="R255" s="198"/>
      <c r="S255" s="198"/>
      <c r="T255" s="198"/>
      <c r="U255" s="198"/>
      <c r="V255" s="198"/>
      <c r="W255" s="198"/>
      <c r="X255" s="198"/>
      <c r="Y255" s="198"/>
      <c r="Z255" s="198"/>
      <c r="AA255" s="198"/>
      <c r="AB255" s="198"/>
      <c r="AC255" s="198"/>
      <c r="AD255" s="198"/>
      <c r="AE255" s="198"/>
      <c r="AF255" s="198"/>
      <c r="AG255" s="198"/>
      <c r="AH255" s="198"/>
      <c r="AI255" s="198"/>
      <c r="AJ255" s="198"/>
      <c r="AK255" s="198"/>
      <c r="AL255" s="198"/>
      <c r="AM255" s="198"/>
      <c r="AN255" s="198"/>
      <c r="AO255" s="198"/>
      <c r="AP255" s="198"/>
      <c r="AQ255" s="198"/>
      <c r="AR255" s="198"/>
      <c r="AS255" s="198"/>
      <c r="AT255" s="198"/>
      <c r="AU255" s="198"/>
      <c r="AV255" s="198"/>
    </row>
    <row r="256" spans="17:48" ht="15" customHeight="1" x14ac:dyDescent="0.2">
      <c r="Q256" s="198"/>
      <c r="R256" s="198"/>
      <c r="S256" s="198"/>
      <c r="T256" s="198"/>
      <c r="U256" s="198"/>
      <c r="V256" s="198"/>
      <c r="W256" s="198"/>
      <c r="X256" s="198"/>
      <c r="Y256" s="198"/>
      <c r="Z256" s="198"/>
      <c r="AA256" s="198"/>
      <c r="AB256" s="198"/>
      <c r="AC256" s="198"/>
      <c r="AD256" s="198"/>
      <c r="AE256" s="198"/>
      <c r="AF256" s="198"/>
      <c r="AG256" s="198"/>
      <c r="AH256" s="198"/>
      <c r="AI256" s="198"/>
      <c r="AJ256" s="198"/>
      <c r="AK256" s="198"/>
      <c r="AL256" s="198"/>
      <c r="AM256" s="198"/>
      <c r="AN256" s="198"/>
      <c r="AO256" s="198"/>
      <c r="AP256" s="198"/>
      <c r="AQ256" s="198"/>
      <c r="AR256" s="198"/>
      <c r="AS256" s="198"/>
      <c r="AT256" s="198"/>
      <c r="AU256" s="198"/>
      <c r="AV256" s="198"/>
    </row>
    <row r="257" spans="17:48" ht="15" customHeight="1" x14ac:dyDescent="0.2">
      <c r="Q257" s="198"/>
      <c r="R257" s="198"/>
      <c r="S257" s="198"/>
      <c r="T257" s="198"/>
      <c r="U257" s="198"/>
      <c r="V257" s="198"/>
      <c r="W257" s="198"/>
      <c r="X257" s="198"/>
      <c r="Y257" s="198"/>
      <c r="Z257" s="198"/>
      <c r="AA257" s="198"/>
      <c r="AB257" s="198"/>
      <c r="AC257" s="198"/>
      <c r="AD257" s="198"/>
      <c r="AE257" s="198"/>
      <c r="AF257" s="198"/>
      <c r="AG257" s="198"/>
      <c r="AH257" s="198"/>
      <c r="AI257" s="198"/>
      <c r="AJ257" s="198"/>
      <c r="AK257" s="198"/>
      <c r="AL257" s="198"/>
      <c r="AM257" s="198"/>
      <c r="AN257" s="198"/>
      <c r="AO257" s="198"/>
      <c r="AP257" s="198"/>
      <c r="AQ257" s="198"/>
      <c r="AR257" s="198"/>
      <c r="AS257" s="198"/>
      <c r="AT257" s="198"/>
      <c r="AU257" s="198"/>
      <c r="AV257" s="198"/>
    </row>
    <row r="258" spans="17:48" ht="15" customHeight="1" x14ac:dyDescent="0.2">
      <c r="Q258" s="198"/>
      <c r="R258" s="198"/>
      <c r="S258" s="198"/>
      <c r="T258" s="198"/>
      <c r="U258" s="198"/>
      <c r="V258" s="198"/>
      <c r="W258" s="198"/>
      <c r="X258" s="198"/>
      <c r="Y258" s="198"/>
      <c r="Z258" s="198"/>
      <c r="AA258" s="198"/>
      <c r="AB258" s="198"/>
      <c r="AC258" s="198"/>
      <c r="AD258" s="198"/>
      <c r="AE258" s="198"/>
      <c r="AF258" s="198"/>
      <c r="AG258" s="198"/>
      <c r="AH258" s="198"/>
      <c r="AI258" s="198"/>
      <c r="AJ258" s="198"/>
      <c r="AK258" s="198"/>
      <c r="AL258" s="198"/>
      <c r="AM258" s="198"/>
      <c r="AN258" s="198"/>
      <c r="AO258" s="198"/>
      <c r="AP258" s="198"/>
      <c r="AQ258" s="198"/>
      <c r="AR258" s="198"/>
      <c r="AS258" s="198"/>
      <c r="AT258" s="198"/>
      <c r="AU258" s="198"/>
      <c r="AV258" s="198"/>
    </row>
    <row r="259" spans="17:48" ht="15" customHeight="1" x14ac:dyDescent="0.2">
      <c r="Q259" s="198"/>
      <c r="R259" s="198"/>
      <c r="S259" s="198"/>
      <c r="T259" s="198"/>
      <c r="U259" s="198"/>
      <c r="V259" s="198"/>
      <c r="W259" s="198"/>
      <c r="X259" s="198"/>
      <c r="Y259" s="198"/>
      <c r="Z259" s="198"/>
      <c r="AA259" s="198"/>
      <c r="AB259" s="198"/>
      <c r="AC259" s="198"/>
      <c r="AD259" s="198"/>
      <c r="AE259" s="198"/>
      <c r="AF259" s="198"/>
      <c r="AG259" s="198"/>
      <c r="AH259" s="198"/>
      <c r="AI259" s="198"/>
      <c r="AJ259" s="198"/>
      <c r="AK259" s="198"/>
      <c r="AL259" s="198"/>
      <c r="AM259" s="198"/>
      <c r="AN259" s="198"/>
      <c r="AO259" s="198"/>
      <c r="AP259" s="198"/>
      <c r="AQ259" s="198"/>
      <c r="AR259" s="198"/>
      <c r="AS259" s="198"/>
      <c r="AT259" s="198"/>
      <c r="AU259" s="198"/>
      <c r="AV259" s="198"/>
    </row>
    <row r="260" spans="17:48" ht="15" customHeight="1" x14ac:dyDescent="0.2">
      <c r="Q260" s="198"/>
      <c r="R260" s="198"/>
      <c r="S260" s="198"/>
      <c r="T260" s="198"/>
      <c r="U260" s="198"/>
      <c r="V260" s="198"/>
      <c r="W260" s="198"/>
      <c r="X260" s="198"/>
      <c r="Y260" s="198"/>
      <c r="Z260" s="198"/>
      <c r="AA260" s="198"/>
      <c r="AB260" s="198"/>
      <c r="AC260" s="198"/>
      <c r="AD260" s="198"/>
      <c r="AE260" s="198"/>
      <c r="AF260" s="198"/>
      <c r="AG260" s="198"/>
      <c r="AH260" s="198"/>
      <c r="AI260" s="198"/>
      <c r="AJ260" s="198"/>
      <c r="AK260" s="198"/>
      <c r="AL260" s="198"/>
      <c r="AM260" s="198"/>
      <c r="AN260" s="198"/>
      <c r="AO260" s="198"/>
      <c r="AP260" s="198"/>
      <c r="AQ260" s="198"/>
      <c r="AR260" s="198"/>
      <c r="AS260" s="198"/>
      <c r="AT260" s="198"/>
      <c r="AU260" s="198"/>
      <c r="AV260" s="198"/>
    </row>
    <row r="261" spans="17:48" ht="15" customHeight="1" x14ac:dyDescent="0.2">
      <c r="Q261" s="198"/>
      <c r="R261" s="198"/>
      <c r="S261" s="198"/>
      <c r="T261" s="198"/>
      <c r="U261" s="198"/>
      <c r="V261" s="198"/>
      <c r="W261" s="198"/>
      <c r="X261" s="198"/>
      <c r="Y261" s="198"/>
      <c r="Z261" s="198"/>
      <c r="AA261" s="198"/>
      <c r="AB261" s="198"/>
      <c r="AC261" s="198"/>
      <c r="AD261" s="198"/>
      <c r="AE261" s="198"/>
      <c r="AF261" s="198"/>
      <c r="AG261" s="198"/>
      <c r="AH261" s="198"/>
      <c r="AI261" s="198"/>
      <c r="AJ261" s="198"/>
      <c r="AK261" s="198"/>
      <c r="AL261" s="198"/>
      <c r="AM261" s="198"/>
      <c r="AN261" s="198"/>
      <c r="AO261" s="198"/>
      <c r="AP261" s="198"/>
      <c r="AQ261" s="198"/>
      <c r="AR261" s="198"/>
      <c r="AS261" s="198"/>
      <c r="AT261" s="198"/>
      <c r="AU261" s="198"/>
      <c r="AV261" s="198"/>
    </row>
    <row r="262" spans="17:48" ht="15" customHeight="1" x14ac:dyDescent="0.2">
      <c r="Q262" s="198"/>
      <c r="R262" s="198"/>
      <c r="S262" s="198"/>
      <c r="T262" s="198"/>
      <c r="U262" s="198"/>
      <c r="V262" s="198"/>
      <c r="W262" s="198"/>
      <c r="X262" s="198"/>
      <c r="Y262" s="198"/>
      <c r="Z262" s="198"/>
      <c r="AA262" s="198"/>
      <c r="AB262" s="198"/>
      <c r="AC262" s="198"/>
      <c r="AD262" s="198"/>
      <c r="AE262" s="198"/>
      <c r="AF262" s="198"/>
      <c r="AG262" s="198"/>
      <c r="AH262" s="198"/>
      <c r="AI262" s="198"/>
      <c r="AJ262" s="198"/>
      <c r="AK262" s="198"/>
      <c r="AL262" s="198"/>
      <c r="AM262" s="198"/>
      <c r="AN262" s="198"/>
      <c r="AO262" s="198"/>
      <c r="AP262" s="198"/>
      <c r="AQ262" s="198"/>
      <c r="AR262" s="198"/>
      <c r="AS262" s="198"/>
      <c r="AT262" s="198"/>
      <c r="AU262" s="198"/>
      <c r="AV262" s="198"/>
    </row>
    <row r="263" spans="17:48" ht="15" customHeight="1" x14ac:dyDescent="0.2">
      <c r="Q263" s="198"/>
      <c r="R263" s="198"/>
      <c r="S263" s="198"/>
      <c r="T263" s="198"/>
      <c r="U263" s="198"/>
      <c r="V263" s="198"/>
      <c r="W263" s="198"/>
      <c r="X263" s="198"/>
      <c r="Y263" s="198"/>
      <c r="Z263" s="198"/>
      <c r="AA263" s="198"/>
      <c r="AB263" s="198"/>
      <c r="AC263" s="198"/>
      <c r="AD263" s="198"/>
      <c r="AE263" s="198"/>
      <c r="AF263" s="198"/>
      <c r="AG263" s="198"/>
      <c r="AH263" s="198"/>
      <c r="AI263" s="198"/>
      <c r="AJ263" s="198"/>
      <c r="AK263" s="198"/>
      <c r="AL263" s="198"/>
      <c r="AM263" s="198"/>
      <c r="AN263" s="198"/>
      <c r="AO263" s="198"/>
      <c r="AP263" s="198"/>
      <c r="AQ263" s="198"/>
      <c r="AR263" s="198"/>
      <c r="AS263" s="198"/>
      <c r="AT263" s="198"/>
      <c r="AU263" s="198"/>
      <c r="AV263" s="198"/>
    </row>
    <row r="264" spans="17:48" ht="15" customHeight="1" x14ac:dyDescent="0.2">
      <c r="Q264" s="198"/>
      <c r="R264" s="198"/>
      <c r="S264" s="198"/>
      <c r="T264" s="198"/>
      <c r="U264" s="198"/>
      <c r="V264" s="198"/>
      <c r="W264" s="198"/>
      <c r="X264" s="198"/>
      <c r="Y264" s="198"/>
      <c r="Z264" s="198"/>
      <c r="AA264" s="198"/>
      <c r="AB264" s="198"/>
      <c r="AC264" s="198"/>
      <c r="AD264" s="198"/>
      <c r="AE264" s="198"/>
      <c r="AF264" s="198"/>
      <c r="AG264" s="198"/>
      <c r="AH264" s="198"/>
      <c r="AI264" s="198"/>
      <c r="AJ264" s="198"/>
      <c r="AK264" s="198"/>
      <c r="AL264" s="198"/>
      <c r="AM264" s="198"/>
      <c r="AN264" s="198"/>
      <c r="AO264" s="198"/>
      <c r="AP264" s="198"/>
      <c r="AQ264" s="198"/>
      <c r="AR264" s="198"/>
      <c r="AS264" s="198"/>
      <c r="AT264" s="198"/>
      <c r="AU264" s="198"/>
      <c r="AV264" s="198"/>
    </row>
    <row r="265" spans="17:48" ht="15" customHeight="1" x14ac:dyDescent="0.2">
      <c r="Q265" s="198"/>
      <c r="R265" s="198"/>
      <c r="S265" s="198"/>
      <c r="T265" s="198"/>
      <c r="U265" s="198"/>
      <c r="V265" s="198"/>
      <c r="W265" s="198"/>
      <c r="X265" s="198"/>
      <c r="Y265" s="198"/>
      <c r="Z265" s="198"/>
      <c r="AA265" s="198"/>
      <c r="AB265" s="198"/>
      <c r="AC265" s="198"/>
      <c r="AD265" s="198"/>
      <c r="AE265" s="198"/>
      <c r="AF265" s="198"/>
      <c r="AG265" s="198"/>
      <c r="AH265" s="198"/>
      <c r="AI265" s="198"/>
      <c r="AJ265" s="198"/>
      <c r="AK265" s="198"/>
      <c r="AL265" s="198"/>
      <c r="AM265" s="198"/>
      <c r="AN265" s="198"/>
      <c r="AO265" s="198"/>
      <c r="AP265" s="198"/>
      <c r="AQ265" s="198"/>
      <c r="AR265" s="198"/>
      <c r="AS265" s="198"/>
      <c r="AT265" s="198"/>
      <c r="AU265" s="198"/>
      <c r="AV265" s="198"/>
    </row>
    <row r="266" spans="17:48" ht="15" customHeight="1" x14ac:dyDescent="0.2">
      <c r="Q266" s="198"/>
      <c r="R266" s="198"/>
      <c r="S266" s="198"/>
      <c r="T266" s="198"/>
      <c r="U266" s="198"/>
      <c r="V266" s="198"/>
      <c r="W266" s="198"/>
      <c r="X266" s="198"/>
      <c r="Y266" s="198"/>
      <c r="Z266" s="198"/>
      <c r="AA266" s="198"/>
      <c r="AB266" s="198"/>
      <c r="AC266" s="198"/>
      <c r="AD266" s="198"/>
      <c r="AE266" s="198"/>
      <c r="AF266" s="198"/>
      <c r="AG266" s="198"/>
      <c r="AH266" s="198"/>
      <c r="AI266" s="198"/>
      <c r="AJ266" s="198"/>
      <c r="AK266" s="198"/>
      <c r="AL266" s="198"/>
      <c r="AM266" s="198"/>
      <c r="AN266" s="198"/>
      <c r="AO266" s="198"/>
      <c r="AP266" s="198"/>
      <c r="AQ266" s="198"/>
      <c r="AR266" s="198"/>
      <c r="AS266" s="198"/>
      <c r="AT266" s="198"/>
      <c r="AU266" s="198"/>
      <c r="AV266" s="198"/>
    </row>
    <row r="267" spans="17:48" ht="15" customHeight="1" x14ac:dyDescent="0.2">
      <c r="Q267" s="198"/>
      <c r="R267" s="198"/>
      <c r="S267" s="198"/>
      <c r="T267" s="198"/>
      <c r="U267" s="198"/>
      <c r="V267" s="198"/>
      <c r="W267" s="198"/>
      <c r="X267" s="198"/>
      <c r="Y267" s="198"/>
      <c r="Z267" s="198"/>
      <c r="AA267" s="198"/>
      <c r="AB267" s="198"/>
      <c r="AC267" s="198"/>
      <c r="AD267" s="198"/>
      <c r="AE267" s="198"/>
      <c r="AF267" s="198"/>
      <c r="AG267" s="198"/>
      <c r="AH267" s="198"/>
      <c r="AI267" s="198"/>
      <c r="AJ267" s="198"/>
      <c r="AK267" s="198"/>
      <c r="AL267" s="198"/>
      <c r="AM267" s="198"/>
      <c r="AN267" s="198"/>
      <c r="AO267" s="198"/>
      <c r="AP267" s="198"/>
      <c r="AQ267" s="198"/>
      <c r="AR267" s="198"/>
      <c r="AS267" s="198"/>
      <c r="AT267" s="198"/>
      <c r="AU267" s="198"/>
      <c r="AV267" s="198"/>
    </row>
    <row r="268" spans="17:48" ht="15" customHeight="1" x14ac:dyDescent="0.2">
      <c r="Q268" s="198"/>
      <c r="R268" s="198"/>
      <c r="S268" s="198"/>
      <c r="T268" s="198"/>
      <c r="U268" s="198"/>
      <c r="V268" s="198"/>
      <c r="W268" s="198"/>
      <c r="X268" s="198"/>
      <c r="Y268" s="198"/>
      <c r="Z268" s="198"/>
      <c r="AA268" s="198"/>
      <c r="AB268" s="198"/>
      <c r="AC268" s="198"/>
      <c r="AD268" s="198"/>
      <c r="AE268" s="198"/>
      <c r="AF268" s="198"/>
      <c r="AG268" s="198"/>
      <c r="AH268" s="198"/>
      <c r="AI268" s="198"/>
      <c r="AJ268" s="198"/>
      <c r="AK268" s="198"/>
      <c r="AL268" s="198"/>
      <c r="AM268" s="198"/>
      <c r="AN268" s="198"/>
      <c r="AO268" s="198"/>
      <c r="AP268" s="198"/>
      <c r="AQ268" s="198"/>
      <c r="AR268" s="198"/>
      <c r="AS268" s="198"/>
      <c r="AT268" s="198"/>
      <c r="AU268" s="198"/>
      <c r="AV268" s="198"/>
    </row>
    <row r="269" spans="17:48" ht="15" customHeight="1" x14ac:dyDescent="0.2">
      <c r="Q269" s="198"/>
      <c r="R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9"/>
    </row>
    <row r="270" spans="17:48" ht="15" customHeight="1" x14ac:dyDescent="0.2">
      <c r="Q270" s="198"/>
      <c r="R270" s="198"/>
      <c r="S270" s="198"/>
      <c r="T270" s="198"/>
      <c r="U270" s="198"/>
      <c r="V270" s="198"/>
      <c r="W270" s="198"/>
      <c r="X270" s="198"/>
      <c r="Y270" s="198"/>
      <c r="Z270" s="198"/>
      <c r="AA270" s="198"/>
      <c r="AB270" s="198"/>
      <c r="AC270" s="198"/>
      <c r="AD270" s="198"/>
      <c r="AE270" s="198"/>
      <c r="AF270" s="198"/>
      <c r="AG270" s="198"/>
      <c r="AH270" s="198"/>
      <c r="AI270" s="198"/>
      <c r="AJ270" s="198"/>
      <c r="AK270" s="198"/>
      <c r="AL270" s="198"/>
      <c r="AM270" s="198"/>
      <c r="AN270" s="198"/>
      <c r="AO270" s="198"/>
      <c r="AP270" s="198"/>
      <c r="AQ270" s="198"/>
      <c r="AR270" s="198"/>
      <c r="AS270" s="198"/>
      <c r="AT270" s="198"/>
      <c r="AU270" s="198"/>
      <c r="AV270" s="199"/>
    </row>
    <row r="271" spans="17:48" ht="15" customHeight="1" x14ac:dyDescent="0.2">
      <c r="Q271" s="198"/>
      <c r="R271" s="198"/>
      <c r="S271" s="198"/>
      <c r="T271" s="198"/>
      <c r="U271" s="198"/>
      <c r="V271" s="198"/>
      <c r="W271" s="198"/>
      <c r="X271" s="198"/>
      <c r="Y271" s="198"/>
      <c r="Z271" s="198"/>
      <c r="AA271" s="198"/>
      <c r="AB271" s="198"/>
      <c r="AC271" s="198"/>
      <c r="AD271" s="198"/>
      <c r="AE271" s="198"/>
      <c r="AF271" s="198"/>
      <c r="AG271" s="198"/>
      <c r="AH271" s="198"/>
      <c r="AI271" s="198"/>
      <c r="AJ271" s="198"/>
      <c r="AK271" s="198"/>
      <c r="AL271" s="198"/>
      <c r="AM271" s="198"/>
      <c r="AN271" s="198"/>
      <c r="AO271" s="198"/>
      <c r="AP271" s="198"/>
      <c r="AQ271" s="198"/>
      <c r="AR271" s="198"/>
      <c r="AS271" s="198"/>
      <c r="AT271" s="198"/>
      <c r="AU271" s="198"/>
      <c r="AV271" s="199"/>
    </row>
    <row r="272" spans="17:48" ht="15" customHeight="1" x14ac:dyDescent="0.2">
      <c r="Q272" s="198"/>
      <c r="R272" s="198"/>
      <c r="S272" s="198"/>
      <c r="T272" s="198"/>
      <c r="U272" s="198"/>
      <c r="V272" s="198"/>
      <c r="W272" s="198"/>
      <c r="X272" s="198"/>
      <c r="Y272" s="198"/>
      <c r="Z272" s="198"/>
      <c r="AA272" s="198"/>
      <c r="AB272" s="198"/>
      <c r="AC272" s="198"/>
      <c r="AD272" s="198"/>
      <c r="AE272" s="198"/>
      <c r="AF272" s="198"/>
      <c r="AG272" s="198"/>
      <c r="AH272" s="198"/>
      <c r="AI272" s="198"/>
      <c r="AJ272" s="198"/>
      <c r="AK272" s="198"/>
      <c r="AL272" s="198"/>
      <c r="AM272" s="198"/>
      <c r="AN272" s="198"/>
      <c r="AO272" s="198"/>
      <c r="AP272" s="198"/>
      <c r="AQ272" s="198"/>
      <c r="AR272" s="198"/>
      <c r="AS272" s="198"/>
      <c r="AT272" s="198"/>
      <c r="AU272" s="198"/>
      <c r="AV272" s="199"/>
    </row>
    <row r="273" spans="17:48" ht="15" customHeight="1" x14ac:dyDescent="0.2">
      <c r="Q273" s="198"/>
      <c r="R273" s="198"/>
      <c r="S273" s="198"/>
      <c r="T273" s="198"/>
      <c r="U273" s="198"/>
      <c r="V273" s="198"/>
      <c r="W273" s="198"/>
      <c r="X273" s="198"/>
      <c r="Y273" s="198"/>
      <c r="Z273" s="198"/>
      <c r="AA273" s="198"/>
      <c r="AB273" s="198"/>
      <c r="AC273" s="198"/>
      <c r="AD273" s="198"/>
      <c r="AE273" s="198"/>
      <c r="AF273" s="198"/>
      <c r="AG273" s="198"/>
      <c r="AH273" s="198"/>
      <c r="AI273" s="198"/>
      <c r="AJ273" s="198"/>
      <c r="AK273" s="198"/>
      <c r="AL273" s="198"/>
      <c r="AM273" s="198"/>
      <c r="AN273" s="198"/>
      <c r="AO273" s="198"/>
      <c r="AP273" s="198"/>
      <c r="AQ273" s="198"/>
      <c r="AR273" s="198"/>
      <c r="AS273" s="198"/>
      <c r="AT273" s="198"/>
      <c r="AU273" s="198"/>
      <c r="AV273" s="199"/>
    </row>
    <row r="274" spans="17:48" ht="15" customHeight="1" x14ac:dyDescent="0.2">
      <c r="Q274" s="198"/>
      <c r="R274" s="198"/>
      <c r="S274" s="198"/>
      <c r="T274" s="198"/>
      <c r="U274" s="198"/>
      <c r="V274" s="198"/>
      <c r="W274" s="198"/>
      <c r="X274" s="198"/>
      <c r="Y274" s="198"/>
      <c r="Z274" s="198"/>
      <c r="AA274" s="198"/>
      <c r="AB274" s="198"/>
      <c r="AC274" s="198"/>
      <c r="AD274" s="198"/>
      <c r="AE274" s="198"/>
      <c r="AF274" s="198"/>
      <c r="AG274" s="198"/>
      <c r="AH274" s="198"/>
      <c r="AI274" s="198"/>
      <c r="AJ274" s="198"/>
      <c r="AK274" s="198"/>
      <c r="AL274" s="198"/>
      <c r="AM274" s="198"/>
      <c r="AN274" s="198"/>
      <c r="AO274" s="198"/>
      <c r="AP274" s="198"/>
      <c r="AQ274" s="198"/>
      <c r="AR274" s="198"/>
      <c r="AS274" s="198"/>
      <c r="AT274" s="198"/>
      <c r="AU274" s="198"/>
      <c r="AV274" s="199"/>
    </row>
    <row r="275" spans="17:48" ht="15" customHeight="1" x14ac:dyDescent="0.2">
      <c r="Q275" s="198"/>
      <c r="R275" s="198"/>
      <c r="S275" s="198"/>
      <c r="T275" s="198"/>
      <c r="U275" s="198"/>
      <c r="V275" s="198"/>
      <c r="W275" s="198"/>
      <c r="X275" s="198"/>
      <c r="Y275" s="198"/>
      <c r="Z275" s="198"/>
      <c r="AA275" s="198"/>
      <c r="AB275" s="198"/>
      <c r="AC275" s="198"/>
      <c r="AD275" s="198"/>
      <c r="AE275" s="198"/>
      <c r="AF275" s="198"/>
      <c r="AG275" s="198"/>
      <c r="AH275" s="198"/>
      <c r="AI275" s="198"/>
      <c r="AJ275" s="198"/>
      <c r="AK275" s="198"/>
      <c r="AL275" s="198"/>
      <c r="AM275" s="198"/>
      <c r="AN275" s="198"/>
      <c r="AO275" s="198"/>
      <c r="AP275" s="198"/>
      <c r="AQ275" s="198"/>
      <c r="AR275" s="198"/>
      <c r="AS275" s="198"/>
      <c r="AT275" s="198"/>
      <c r="AU275" s="198"/>
      <c r="AV275" s="199"/>
    </row>
    <row r="276" spans="17:48" ht="15" customHeight="1" x14ac:dyDescent="0.2">
      <c r="Q276" s="198"/>
      <c r="R276" s="198"/>
      <c r="S276" s="198"/>
      <c r="T276" s="198"/>
      <c r="U276" s="198"/>
      <c r="V276" s="198"/>
      <c r="W276" s="198"/>
      <c r="X276" s="198"/>
      <c r="Y276" s="198"/>
      <c r="Z276" s="198"/>
      <c r="AA276" s="198"/>
      <c r="AB276" s="198"/>
      <c r="AC276" s="198"/>
      <c r="AD276" s="198"/>
      <c r="AE276" s="198"/>
      <c r="AF276" s="198"/>
      <c r="AG276" s="198"/>
      <c r="AH276" s="198"/>
      <c r="AI276" s="198"/>
      <c r="AJ276" s="198"/>
      <c r="AK276" s="198"/>
      <c r="AL276" s="198"/>
      <c r="AM276" s="198"/>
      <c r="AN276" s="198"/>
      <c r="AO276" s="198"/>
      <c r="AP276" s="198"/>
      <c r="AQ276" s="198"/>
      <c r="AR276" s="198"/>
      <c r="AS276" s="198"/>
      <c r="AT276" s="198"/>
      <c r="AU276" s="198"/>
      <c r="AV276" s="199"/>
    </row>
  </sheetData>
  <sheetProtection sheet="1" objects="1" scenarios="1" selectLockedCells="1" selectUnlockedCells="1"/>
  <sortState ref="B67:Q77">
    <sortCondition descending="1" ref="P67:P77"/>
  </sortState>
  <mergeCells count="1">
    <mergeCell ref="A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49"/>
  <sheetViews>
    <sheetView tabSelected="1" zoomScaleNormal="100" workbookViewId="0">
      <selection activeCell="B1" sqref="B1:E1048576"/>
    </sheetView>
  </sheetViews>
  <sheetFormatPr defaultRowHeight="15" x14ac:dyDescent="0.25"/>
  <cols>
    <col min="1" max="1" width="122.7109375" customWidth="1"/>
    <col min="2" max="2" width="24.28515625" customWidth="1"/>
  </cols>
  <sheetData>
    <row r="1" spans="1:51" x14ac:dyDescent="0.25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</row>
    <row r="2" spans="1:51" x14ac:dyDescent="0.2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</row>
    <row r="3" spans="1:51" x14ac:dyDescent="0.2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</row>
    <row r="4" spans="1:51" x14ac:dyDescent="0.25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</row>
    <row r="5" spans="1:51" x14ac:dyDescent="0.25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</row>
    <row r="6" spans="1:51" x14ac:dyDescent="0.2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</row>
    <row r="7" spans="1:51" x14ac:dyDescent="0.25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</row>
    <row r="8" spans="1:51" x14ac:dyDescent="0.25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</row>
    <row r="9" spans="1:51" x14ac:dyDescent="0.25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</row>
    <row r="10" spans="1:51" x14ac:dyDescent="0.25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</row>
    <row r="11" spans="1:51" x14ac:dyDescent="0.25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</row>
    <row r="12" spans="1:51" x14ac:dyDescent="0.25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</row>
    <row r="13" spans="1:51" x14ac:dyDescent="0.25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</row>
    <row r="14" spans="1:51" x14ac:dyDescent="0.25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</row>
    <row r="15" spans="1:51" x14ac:dyDescent="0.25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</row>
    <row r="16" spans="1:51" x14ac:dyDescent="0.25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</row>
    <row r="17" spans="1:51" x14ac:dyDescent="0.25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</row>
    <row r="18" spans="1:51" x14ac:dyDescent="0.25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</row>
    <row r="19" spans="1:51" x14ac:dyDescent="0.25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</row>
    <row r="20" spans="1:51" x14ac:dyDescent="0.25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</row>
    <row r="21" spans="1:51" x14ac:dyDescent="0.25">
      <c r="A21" s="236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</row>
    <row r="22" spans="1:51" x14ac:dyDescent="0.25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</row>
    <row r="23" spans="1:51" x14ac:dyDescent="0.25">
      <c r="A23" s="236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</row>
    <row r="24" spans="1:51" x14ac:dyDescent="0.25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</row>
    <row r="25" spans="1:51" x14ac:dyDescent="0.25">
      <c r="A25" s="236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</row>
    <row r="26" spans="1:51" x14ac:dyDescent="0.25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</row>
    <row r="27" spans="1:51" x14ac:dyDescent="0.25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</row>
    <row r="28" spans="1:51" x14ac:dyDescent="0.25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</row>
    <row r="29" spans="1:51" x14ac:dyDescent="0.25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</row>
    <row r="30" spans="1:51" x14ac:dyDescent="0.25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</row>
    <row r="31" spans="1:51" x14ac:dyDescent="0.25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</row>
    <row r="32" spans="1:51" x14ac:dyDescent="0.25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</row>
    <row r="33" spans="1:51" x14ac:dyDescent="0.25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</row>
    <row r="34" spans="1:51" x14ac:dyDescent="0.25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</row>
    <row r="35" spans="1:51" x14ac:dyDescent="0.25">
      <c r="A35" s="236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</row>
    <row r="36" spans="1:51" x14ac:dyDescent="0.25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</row>
    <row r="37" spans="1:51" x14ac:dyDescent="0.25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</row>
    <row r="38" spans="1:51" x14ac:dyDescent="0.25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</row>
    <row r="39" spans="1:51" x14ac:dyDescent="0.25">
      <c r="A39" s="236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</row>
    <row r="40" spans="1:51" x14ac:dyDescent="0.25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</row>
    <row r="41" spans="1:51" x14ac:dyDescent="0.25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</row>
    <row r="42" spans="1:51" x14ac:dyDescent="0.25">
      <c r="A42" s="236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</row>
    <row r="43" spans="1:51" x14ac:dyDescent="0.25">
      <c r="A43" s="236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</row>
    <row r="44" spans="1:51" x14ac:dyDescent="0.25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</row>
    <row r="45" spans="1:51" x14ac:dyDescent="0.25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</row>
    <row r="46" spans="1:51" x14ac:dyDescent="0.25">
      <c r="A46" s="235"/>
    </row>
    <row r="47" spans="1:51" x14ac:dyDescent="0.25">
      <c r="A47" s="234"/>
    </row>
    <row r="48" spans="1:51" x14ac:dyDescent="0.25">
      <c r="A48" s="234"/>
    </row>
    <row r="49" spans="1:1" x14ac:dyDescent="0.25">
      <c r="A49" s="234"/>
    </row>
  </sheetData>
  <sheetProtection password="D972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4337" r:id="rId4">
          <objectPr defaultSize="0" r:id="rId5">
            <anchor moveWithCells="1">
              <from>
                <xdr:col>0</xdr:col>
                <xdr:colOff>276225</xdr:colOff>
                <xdr:row>0</xdr:row>
                <xdr:rowOff>38100</xdr:rowOff>
              </from>
              <to>
                <xdr:col>0</xdr:col>
                <xdr:colOff>6162675</xdr:colOff>
                <xdr:row>42</xdr:row>
                <xdr:rowOff>114300</xdr:rowOff>
              </to>
            </anchor>
          </objectPr>
        </oleObject>
      </mc:Choice>
      <mc:Fallback>
        <oleObject progId="Word.Document.12" shapeId="1433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19"/>
  <sheetViews>
    <sheetView zoomScale="125" zoomScaleNormal="125" workbookViewId="0">
      <selection activeCell="K1" sqref="A1:XFD1048576"/>
    </sheetView>
  </sheetViews>
  <sheetFormatPr defaultColWidth="9.7109375" defaultRowHeight="13.5" customHeight="1" x14ac:dyDescent="0.2"/>
  <cols>
    <col min="1" max="1" width="7" style="72" customWidth="1"/>
    <col min="2" max="72" width="9.7109375" style="72"/>
    <col min="73" max="73" width="0" style="77" hidden="1" customWidth="1"/>
    <col min="74" max="16384" width="9.7109375" style="72"/>
  </cols>
  <sheetData>
    <row r="1" spans="1:73" s="80" customFormat="1" ht="13.5" customHeight="1" thickBot="1" x14ac:dyDescent="0.25">
      <c r="C1" s="81" t="s">
        <v>501</v>
      </c>
      <c r="E1" s="81" t="s">
        <v>502</v>
      </c>
      <c r="G1" s="81" t="s">
        <v>503</v>
      </c>
      <c r="I1" s="81" t="s">
        <v>504</v>
      </c>
      <c r="K1" s="81" t="s">
        <v>506</v>
      </c>
      <c r="M1" s="81" t="s">
        <v>505</v>
      </c>
      <c r="O1" s="81" t="s">
        <v>507</v>
      </c>
      <c r="Q1" s="82">
        <v>44004</v>
      </c>
      <c r="S1" s="82">
        <v>44011</v>
      </c>
      <c r="U1" s="82">
        <v>44018</v>
      </c>
      <c r="W1" s="82">
        <v>44025</v>
      </c>
      <c r="Y1" s="82">
        <v>44032</v>
      </c>
      <c r="AA1" s="82">
        <v>44039</v>
      </c>
      <c r="AC1" s="82">
        <v>44046</v>
      </c>
      <c r="AE1" s="82">
        <v>44053</v>
      </c>
      <c r="AG1" s="82">
        <v>44060</v>
      </c>
      <c r="AI1" s="82">
        <v>44067</v>
      </c>
      <c r="AK1" s="82">
        <v>44074</v>
      </c>
      <c r="AM1" s="82">
        <v>44081</v>
      </c>
      <c r="AO1" s="82">
        <v>44088</v>
      </c>
      <c r="AQ1" s="82">
        <v>44095</v>
      </c>
      <c r="AS1" s="82">
        <v>44102</v>
      </c>
      <c r="AU1" s="82">
        <v>44109</v>
      </c>
      <c r="AW1" s="82">
        <v>44116</v>
      </c>
      <c r="AY1" s="82">
        <v>44123</v>
      </c>
      <c r="AZ1" s="80" t="s">
        <v>500</v>
      </c>
      <c r="BA1" s="82">
        <v>44130</v>
      </c>
      <c r="BB1" s="80" t="s">
        <v>500</v>
      </c>
      <c r="BC1" s="82">
        <v>44137</v>
      </c>
      <c r="BD1" s="80" t="s">
        <v>500</v>
      </c>
      <c r="BE1" s="82">
        <v>44144</v>
      </c>
      <c r="BF1" s="80" t="s">
        <v>500</v>
      </c>
      <c r="BG1" s="82">
        <v>44151</v>
      </c>
      <c r="BH1" s="80" t="s">
        <v>500</v>
      </c>
      <c r="BI1" s="82">
        <v>44158</v>
      </c>
      <c r="BJ1" s="82"/>
      <c r="BK1" s="82">
        <v>44165</v>
      </c>
      <c r="BL1" s="82"/>
      <c r="BM1" s="82">
        <v>44172</v>
      </c>
      <c r="BN1" s="82"/>
      <c r="BO1" s="82">
        <v>44179</v>
      </c>
      <c r="BP1" s="82"/>
      <c r="BQ1" s="82">
        <v>44186</v>
      </c>
      <c r="BR1" s="82"/>
      <c r="BS1" s="82">
        <v>44193</v>
      </c>
      <c r="BT1" s="82"/>
      <c r="BU1" s="83"/>
    </row>
    <row r="2" spans="1:73" s="84" customFormat="1" ht="13.5" customHeight="1" x14ac:dyDescent="0.2">
      <c r="A2" s="84">
        <v>1</v>
      </c>
      <c r="B2" s="85" t="s">
        <v>20</v>
      </c>
      <c r="C2" s="86">
        <v>0.66249999999999998</v>
      </c>
      <c r="D2" s="85" t="s">
        <v>88</v>
      </c>
      <c r="E2" s="86">
        <v>0.64770000000000005</v>
      </c>
      <c r="F2" s="85" t="s">
        <v>5</v>
      </c>
      <c r="G2" s="86">
        <v>0.6482</v>
      </c>
      <c r="H2" s="85" t="s">
        <v>19</v>
      </c>
      <c r="I2" s="86">
        <v>0.7137</v>
      </c>
      <c r="J2" s="85" t="s">
        <v>20</v>
      </c>
      <c r="K2" s="86">
        <v>0.66249999999999998</v>
      </c>
      <c r="L2" s="87" t="s">
        <v>68</v>
      </c>
      <c r="M2" s="86">
        <v>0.64259999999999995</v>
      </c>
      <c r="N2" s="87" t="s">
        <v>1</v>
      </c>
      <c r="O2" s="88">
        <v>0.61660000000000004</v>
      </c>
      <c r="P2" s="87" t="s">
        <v>30</v>
      </c>
      <c r="Q2" s="88">
        <v>0.6079</v>
      </c>
      <c r="R2" s="85" t="s">
        <v>88</v>
      </c>
      <c r="S2" s="88">
        <v>0.61550000000000005</v>
      </c>
      <c r="T2" s="85" t="s">
        <v>88</v>
      </c>
      <c r="U2" s="88">
        <v>0.63890000000000002</v>
      </c>
      <c r="V2" s="87" t="s">
        <v>72</v>
      </c>
      <c r="W2" s="88">
        <v>0.69989999999999997</v>
      </c>
      <c r="X2" s="87" t="s">
        <v>11</v>
      </c>
      <c r="Y2" s="88">
        <v>0.66059999999999997</v>
      </c>
      <c r="Z2" s="87" t="s">
        <v>22</v>
      </c>
      <c r="AA2" s="88">
        <v>0.72589999999999999</v>
      </c>
      <c r="AB2" s="87" t="s">
        <v>20</v>
      </c>
      <c r="AC2" s="88">
        <v>0.65139999999999998</v>
      </c>
      <c r="AD2" s="87" t="s">
        <v>11</v>
      </c>
      <c r="AE2" s="88">
        <v>0.6119</v>
      </c>
      <c r="AF2" s="85" t="s">
        <v>88</v>
      </c>
      <c r="AG2" s="88">
        <v>0.65439999999999998</v>
      </c>
      <c r="AH2" s="87" t="s">
        <v>72</v>
      </c>
      <c r="AI2" s="88">
        <v>0.6109</v>
      </c>
      <c r="AJ2" s="87" t="s">
        <v>26</v>
      </c>
      <c r="AK2" s="88">
        <v>0.62590000000000001</v>
      </c>
      <c r="AL2" s="85" t="s">
        <v>98</v>
      </c>
      <c r="AM2" s="88">
        <v>0.62939999999999996</v>
      </c>
      <c r="AN2" s="87" t="s">
        <v>5</v>
      </c>
      <c r="AO2" s="88">
        <v>0.61899999999999999</v>
      </c>
      <c r="AP2" s="85" t="s">
        <v>88</v>
      </c>
      <c r="AQ2" s="88">
        <v>0.60419999999999996</v>
      </c>
      <c r="AR2" s="87" t="s">
        <v>20</v>
      </c>
      <c r="AS2" s="88">
        <v>0.621</v>
      </c>
      <c r="AT2" s="87" t="s">
        <v>20</v>
      </c>
      <c r="AU2" s="88">
        <v>0.65590000000000004</v>
      </c>
      <c r="AV2" s="87" t="s">
        <v>5</v>
      </c>
      <c r="AW2" s="88">
        <v>0.64910000000000001</v>
      </c>
      <c r="AX2" s="85" t="s">
        <v>88</v>
      </c>
      <c r="AY2" s="88">
        <v>0.62270000000000003</v>
      </c>
      <c r="AZ2" s="87" t="s">
        <v>16</v>
      </c>
      <c r="BA2" s="88">
        <v>0.60519999999999996</v>
      </c>
      <c r="BB2" s="85" t="s">
        <v>20</v>
      </c>
      <c r="BC2" s="86">
        <v>0.61129999999999995</v>
      </c>
      <c r="BD2" s="85" t="s">
        <v>20</v>
      </c>
      <c r="BE2" s="86">
        <v>0.63360000000000005</v>
      </c>
      <c r="BF2" s="85" t="s">
        <v>3</v>
      </c>
      <c r="BG2" s="86">
        <v>0.62280000000000002</v>
      </c>
      <c r="BH2" s="85" t="s">
        <v>9</v>
      </c>
      <c r="BI2" s="86">
        <v>0.60650000000000004</v>
      </c>
      <c r="BJ2" s="85" t="s">
        <v>75</v>
      </c>
      <c r="BK2" s="86">
        <v>0.61780000000000002</v>
      </c>
      <c r="BL2" s="89" t="s">
        <v>34</v>
      </c>
      <c r="BM2" s="90">
        <v>0.61909999999999998</v>
      </c>
      <c r="BN2" s="89" t="s">
        <v>9</v>
      </c>
      <c r="BO2" s="90">
        <v>0.66659999999999997</v>
      </c>
      <c r="BP2" s="89" t="s">
        <v>3</v>
      </c>
      <c r="BQ2" s="90">
        <v>0.59660000000000002</v>
      </c>
      <c r="BR2" s="89" t="s">
        <v>54</v>
      </c>
      <c r="BS2" s="90">
        <v>0.64649999999999996</v>
      </c>
      <c r="BT2" s="90"/>
      <c r="BU2" s="91" t="s">
        <v>20</v>
      </c>
    </row>
    <row r="3" spans="1:73" ht="13.5" customHeight="1" x14ac:dyDescent="0.2">
      <c r="A3" s="72">
        <f>A2+1</f>
        <v>2</v>
      </c>
      <c r="B3" s="54" t="s">
        <v>21</v>
      </c>
      <c r="C3" s="67">
        <v>0.66249999999999998</v>
      </c>
      <c r="D3" s="54" t="s">
        <v>89</v>
      </c>
      <c r="E3" s="67">
        <v>0.64770000000000005</v>
      </c>
      <c r="F3" s="54" t="s">
        <v>6</v>
      </c>
      <c r="G3" s="67">
        <v>0.6482</v>
      </c>
      <c r="H3" s="54" t="s">
        <v>33</v>
      </c>
      <c r="I3" s="67">
        <v>0.7137</v>
      </c>
      <c r="J3" s="54" t="s">
        <v>21</v>
      </c>
      <c r="K3" s="67">
        <v>0.66249999999999998</v>
      </c>
      <c r="L3" s="61" t="s">
        <v>85</v>
      </c>
      <c r="M3" s="67">
        <v>0.64259999999999995</v>
      </c>
      <c r="N3" s="61" t="s">
        <v>2</v>
      </c>
      <c r="O3" s="68">
        <v>0.61660000000000004</v>
      </c>
      <c r="P3" s="61" t="s">
        <v>31</v>
      </c>
      <c r="Q3" s="68">
        <v>0.6079</v>
      </c>
      <c r="R3" s="54" t="s">
        <v>89</v>
      </c>
      <c r="S3" s="68">
        <v>0.61550000000000005</v>
      </c>
      <c r="T3" s="54" t="s">
        <v>89</v>
      </c>
      <c r="U3" s="68">
        <v>0.63890000000000002</v>
      </c>
      <c r="V3" s="61" t="s">
        <v>5</v>
      </c>
      <c r="W3" s="68">
        <v>0.69989999999999997</v>
      </c>
      <c r="X3" s="61" t="s">
        <v>12</v>
      </c>
      <c r="Y3" s="68">
        <v>0.66059999999999997</v>
      </c>
      <c r="Z3" s="61" t="s">
        <v>23</v>
      </c>
      <c r="AA3" s="68">
        <v>0.72589999999999999</v>
      </c>
      <c r="AB3" s="61" t="s">
        <v>21</v>
      </c>
      <c r="AC3" s="68">
        <v>0.65139999999999998</v>
      </c>
      <c r="AD3" s="61" t="s">
        <v>12</v>
      </c>
      <c r="AE3" s="68">
        <v>0.6119</v>
      </c>
      <c r="AF3" s="54" t="s">
        <v>89</v>
      </c>
      <c r="AG3" s="68">
        <v>0.65439999999999998</v>
      </c>
      <c r="AH3" s="61" t="s">
        <v>5</v>
      </c>
      <c r="AI3" s="68">
        <v>0.6109</v>
      </c>
      <c r="AJ3" s="61" t="s">
        <v>27</v>
      </c>
      <c r="AK3" s="68">
        <v>0.62590000000000001</v>
      </c>
      <c r="AL3" s="54" t="s">
        <v>99</v>
      </c>
      <c r="AM3" s="68">
        <v>0.62939999999999996</v>
      </c>
      <c r="AN3" s="61" t="s">
        <v>6</v>
      </c>
      <c r="AO3" s="68">
        <v>0.61899999999999999</v>
      </c>
      <c r="AP3" s="73" t="s">
        <v>89</v>
      </c>
      <c r="AQ3" s="68">
        <v>0.60419999999999996</v>
      </c>
      <c r="AR3" s="61" t="s">
        <v>21</v>
      </c>
      <c r="AS3" s="68">
        <v>0.621</v>
      </c>
      <c r="AT3" s="61" t="s">
        <v>21</v>
      </c>
      <c r="AU3" s="68">
        <v>0.65590000000000004</v>
      </c>
      <c r="AV3" s="61" t="s">
        <v>6</v>
      </c>
      <c r="AW3" s="68">
        <v>0.64910000000000001</v>
      </c>
      <c r="AX3" s="54" t="s">
        <v>89</v>
      </c>
      <c r="AY3" s="68">
        <v>0.62270000000000003</v>
      </c>
      <c r="AZ3" s="61" t="s">
        <v>17</v>
      </c>
      <c r="BA3" s="68">
        <v>0.60519999999999996</v>
      </c>
      <c r="BB3" s="54" t="s">
        <v>21</v>
      </c>
      <c r="BC3" s="67">
        <v>0.61129999999999995</v>
      </c>
      <c r="BD3" s="54" t="s">
        <v>21</v>
      </c>
      <c r="BE3" s="67">
        <v>0.63360000000000005</v>
      </c>
      <c r="BF3" s="54" t="s">
        <v>4</v>
      </c>
      <c r="BG3" s="67">
        <v>0.62280000000000002</v>
      </c>
      <c r="BH3" s="54" t="s">
        <v>10</v>
      </c>
      <c r="BI3" s="67">
        <v>0.60650000000000004</v>
      </c>
      <c r="BJ3" s="54" t="s">
        <v>14</v>
      </c>
      <c r="BK3" s="67">
        <v>0.61780000000000002</v>
      </c>
      <c r="BL3" s="69" t="s">
        <v>35</v>
      </c>
      <c r="BM3" s="70">
        <v>0.61909999999999998</v>
      </c>
      <c r="BN3" s="69" t="s">
        <v>10</v>
      </c>
      <c r="BO3" s="70">
        <v>0.66659999999999997</v>
      </c>
      <c r="BP3" s="69" t="s">
        <v>4</v>
      </c>
      <c r="BQ3" s="70">
        <v>0.59660000000000002</v>
      </c>
      <c r="BR3" s="69" t="s">
        <v>55</v>
      </c>
      <c r="BS3" s="70">
        <v>0.64649999999999996</v>
      </c>
      <c r="BU3" s="71" t="s">
        <v>40</v>
      </c>
    </row>
    <row r="4" spans="1:73" ht="13.5" customHeight="1" x14ac:dyDescent="0.2">
      <c r="A4" s="72">
        <f t="shared" ref="A4:A67" si="0">A3+1</f>
        <v>3</v>
      </c>
      <c r="B4" s="54" t="s">
        <v>67</v>
      </c>
      <c r="C4" s="67">
        <v>0.61919999999999997</v>
      </c>
      <c r="D4" s="54" t="s">
        <v>26</v>
      </c>
      <c r="E4" s="67">
        <v>0.62050000000000005</v>
      </c>
      <c r="F4" s="54" t="s">
        <v>98</v>
      </c>
      <c r="G4" s="67">
        <v>0.60760000000000003</v>
      </c>
      <c r="H4" s="54" t="s">
        <v>67</v>
      </c>
      <c r="I4" s="67">
        <v>0.65500000000000003</v>
      </c>
      <c r="J4" s="54" t="s">
        <v>67</v>
      </c>
      <c r="K4" s="67">
        <v>0.61919999999999997</v>
      </c>
      <c r="L4" s="61" t="s">
        <v>100</v>
      </c>
      <c r="M4" s="67">
        <v>0.59550000000000003</v>
      </c>
      <c r="N4" s="61" t="s">
        <v>3</v>
      </c>
      <c r="O4" s="68">
        <v>0.60289999999999999</v>
      </c>
      <c r="P4" s="61" t="s">
        <v>20</v>
      </c>
      <c r="Q4" s="68">
        <v>0.60760000000000003</v>
      </c>
      <c r="R4" s="61" t="s">
        <v>22</v>
      </c>
      <c r="S4" s="68">
        <v>0.60150000000000003</v>
      </c>
      <c r="T4" s="61" t="s">
        <v>72</v>
      </c>
      <c r="U4" s="68">
        <v>0.61729999999999996</v>
      </c>
      <c r="V4" s="61" t="s">
        <v>75</v>
      </c>
      <c r="W4" s="68">
        <v>0.62290000000000001</v>
      </c>
      <c r="X4" s="61" t="s">
        <v>9</v>
      </c>
      <c r="Y4" s="68">
        <v>0.62860000000000005</v>
      </c>
      <c r="Z4" s="61" t="s">
        <v>55</v>
      </c>
      <c r="AA4" s="68">
        <v>0.5716</v>
      </c>
      <c r="AB4" s="61" t="s">
        <v>68</v>
      </c>
      <c r="AC4" s="68">
        <v>0.59919999999999995</v>
      </c>
      <c r="AD4" s="61" t="s">
        <v>100</v>
      </c>
      <c r="AE4" s="68">
        <v>0.59589999999999999</v>
      </c>
      <c r="AF4" s="61" t="s">
        <v>11</v>
      </c>
      <c r="AG4" s="68">
        <v>0.64359999999999995</v>
      </c>
      <c r="AH4" s="61" t="s">
        <v>11</v>
      </c>
      <c r="AI4" s="68">
        <v>0.56779999999999997</v>
      </c>
      <c r="AJ4" s="54" t="s">
        <v>88</v>
      </c>
      <c r="AK4" s="68">
        <v>0.59889999999999999</v>
      </c>
      <c r="AL4" s="61" t="s">
        <v>11</v>
      </c>
      <c r="AM4" s="68">
        <v>0.60470000000000002</v>
      </c>
      <c r="AN4" s="61" t="s">
        <v>20</v>
      </c>
      <c r="AO4" s="68">
        <v>0.61050000000000004</v>
      </c>
      <c r="AP4" s="54"/>
      <c r="AQ4" s="68">
        <v>0.60419999999999996</v>
      </c>
      <c r="AR4" s="61" t="s">
        <v>34</v>
      </c>
      <c r="AS4" s="68">
        <v>0.5907</v>
      </c>
      <c r="AT4" s="61" t="s">
        <v>22</v>
      </c>
      <c r="AU4" s="68">
        <v>0.57250000000000001</v>
      </c>
      <c r="AV4" s="61" t="s">
        <v>20</v>
      </c>
      <c r="AW4" s="68">
        <v>0.57779999999999998</v>
      </c>
      <c r="AX4" s="61" t="s">
        <v>5</v>
      </c>
      <c r="AY4" s="68">
        <v>0.6079</v>
      </c>
      <c r="AZ4" s="61" t="s">
        <v>1</v>
      </c>
      <c r="BA4" s="68">
        <v>0.58079999999999998</v>
      </c>
      <c r="BB4" s="54" t="s">
        <v>22</v>
      </c>
      <c r="BC4" s="67">
        <v>0.59950000000000003</v>
      </c>
      <c r="BD4" s="54" t="s">
        <v>5</v>
      </c>
      <c r="BE4" s="67">
        <v>0.57379999999999998</v>
      </c>
      <c r="BF4" s="54" t="s">
        <v>34</v>
      </c>
      <c r="BG4" s="67">
        <v>0.61939999999999995</v>
      </c>
      <c r="BH4" s="54" t="s">
        <v>20</v>
      </c>
      <c r="BI4" s="67">
        <v>0.59640000000000004</v>
      </c>
      <c r="BJ4" s="73" t="s">
        <v>72</v>
      </c>
      <c r="BK4" s="67">
        <v>0.61480000000000001</v>
      </c>
      <c r="BL4" s="69" t="s">
        <v>72</v>
      </c>
      <c r="BM4" s="70">
        <v>0.59930000000000005</v>
      </c>
      <c r="BN4" s="69" t="s">
        <v>5</v>
      </c>
      <c r="BO4" s="70">
        <v>0.61890000000000001</v>
      </c>
      <c r="BP4" s="69" t="s">
        <v>22</v>
      </c>
      <c r="BQ4" s="70">
        <v>0.59299999999999997</v>
      </c>
      <c r="BR4" s="69" t="s">
        <v>20</v>
      </c>
      <c r="BS4" s="70">
        <v>0.62460000000000004</v>
      </c>
      <c r="BU4" s="71" t="s">
        <v>30</v>
      </c>
    </row>
    <row r="5" spans="1:73" ht="13.5" customHeight="1" x14ac:dyDescent="0.2">
      <c r="A5" s="72">
        <f t="shared" si="0"/>
        <v>4</v>
      </c>
      <c r="B5" s="54" t="s">
        <v>68</v>
      </c>
      <c r="C5" s="67">
        <v>0.61919999999999997</v>
      </c>
      <c r="D5" s="54" t="s">
        <v>27</v>
      </c>
      <c r="E5" s="67">
        <v>0.62050000000000005</v>
      </c>
      <c r="F5" s="54" t="s">
        <v>99</v>
      </c>
      <c r="G5" s="67">
        <v>0.60760000000000003</v>
      </c>
      <c r="H5" s="54" t="s">
        <v>68</v>
      </c>
      <c r="I5" s="67">
        <v>0.65500000000000003</v>
      </c>
      <c r="J5" s="54" t="s">
        <v>68</v>
      </c>
      <c r="K5" s="67">
        <v>0.61919999999999997</v>
      </c>
      <c r="L5" s="61" t="s">
        <v>101</v>
      </c>
      <c r="M5" s="67">
        <v>0.59550000000000003</v>
      </c>
      <c r="N5" s="61" t="s">
        <v>4</v>
      </c>
      <c r="O5" s="68">
        <v>0.60289999999999999</v>
      </c>
      <c r="P5" s="61" t="s">
        <v>21</v>
      </c>
      <c r="Q5" s="68">
        <v>0.60760000000000003</v>
      </c>
      <c r="R5" s="61" t="s">
        <v>23</v>
      </c>
      <c r="S5" s="68">
        <v>0.60150000000000003</v>
      </c>
      <c r="T5" s="61" t="s">
        <v>5</v>
      </c>
      <c r="U5" s="68">
        <v>0.61729999999999996</v>
      </c>
      <c r="V5" s="61" t="s">
        <v>10</v>
      </c>
      <c r="W5" s="68">
        <v>0.62290000000000001</v>
      </c>
      <c r="X5" s="61" t="s">
        <v>10</v>
      </c>
      <c r="Y5" s="68">
        <v>0.62860000000000005</v>
      </c>
      <c r="Z5" s="61" t="s">
        <v>76</v>
      </c>
      <c r="AA5" s="68">
        <v>0.5716</v>
      </c>
      <c r="AB5" s="61" t="s">
        <v>85</v>
      </c>
      <c r="AC5" s="68">
        <v>0.59919999999999995</v>
      </c>
      <c r="AD5" s="61" t="s">
        <v>101</v>
      </c>
      <c r="AE5" s="68">
        <v>0.59589999999999999</v>
      </c>
      <c r="AF5" s="61" t="s">
        <v>12</v>
      </c>
      <c r="AG5" s="68">
        <v>0.64359999999999995</v>
      </c>
      <c r="AH5" s="61" t="s">
        <v>12</v>
      </c>
      <c r="AI5" s="68">
        <v>0.56779999999999997</v>
      </c>
      <c r="AJ5" s="54" t="s">
        <v>89</v>
      </c>
      <c r="AK5" s="68">
        <v>0.59889999999999999</v>
      </c>
      <c r="AL5" s="61" t="s">
        <v>12</v>
      </c>
      <c r="AM5" s="68">
        <v>0.60470000000000002</v>
      </c>
      <c r="AN5" s="61" t="s">
        <v>21</v>
      </c>
      <c r="AO5" s="68">
        <v>0.61050000000000004</v>
      </c>
      <c r="AP5" s="61" t="s">
        <v>11</v>
      </c>
      <c r="AQ5" s="68">
        <v>0.57879999999999998</v>
      </c>
      <c r="AR5" s="61" t="s">
        <v>35</v>
      </c>
      <c r="AS5" s="68">
        <v>0.5907</v>
      </c>
      <c r="AT5" s="61" t="s">
        <v>23</v>
      </c>
      <c r="AU5" s="68">
        <v>0.57250000000000001</v>
      </c>
      <c r="AV5" s="61" t="s">
        <v>21</v>
      </c>
      <c r="AW5" s="68">
        <v>0.57779999999999998</v>
      </c>
      <c r="AX5" s="61" t="s">
        <v>6</v>
      </c>
      <c r="AY5" s="68">
        <v>0.6079</v>
      </c>
      <c r="AZ5" s="61" t="s">
        <v>2</v>
      </c>
      <c r="BA5" s="68">
        <v>0.58079999999999998</v>
      </c>
      <c r="BB5" s="54" t="s">
        <v>23</v>
      </c>
      <c r="BC5" s="67">
        <v>0.59950000000000003</v>
      </c>
      <c r="BD5" s="54" t="s">
        <v>6</v>
      </c>
      <c r="BE5" s="67">
        <v>0.57379999999999998</v>
      </c>
      <c r="BF5" s="54" t="s">
        <v>35</v>
      </c>
      <c r="BG5" s="67">
        <v>0.61939999999999995</v>
      </c>
      <c r="BH5" s="54" t="s">
        <v>21</v>
      </c>
      <c r="BI5" s="67">
        <v>0.59640000000000004</v>
      </c>
      <c r="BJ5" s="69" t="s">
        <v>5</v>
      </c>
      <c r="BK5" s="67">
        <v>0.61480000000000001</v>
      </c>
      <c r="BL5" s="69" t="s">
        <v>5</v>
      </c>
      <c r="BM5" s="70">
        <v>0.59930000000000005</v>
      </c>
      <c r="BN5" s="69" t="s">
        <v>6</v>
      </c>
      <c r="BO5" s="70">
        <v>0.61890000000000001</v>
      </c>
      <c r="BP5" s="69" t="s">
        <v>23</v>
      </c>
      <c r="BQ5" s="70">
        <v>0.59299999999999997</v>
      </c>
      <c r="BR5" s="69" t="s">
        <v>21</v>
      </c>
      <c r="BS5" s="70">
        <v>0.62460000000000004</v>
      </c>
      <c r="BU5" s="71" t="s">
        <v>13</v>
      </c>
    </row>
    <row r="6" spans="1:73" ht="13.5" customHeight="1" x14ac:dyDescent="0.2">
      <c r="A6" s="72">
        <f t="shared" si="0"/>
        <v>5</v>
      </c>
      <c r="B6" s="54" t="s">
        <v>88</v>
      </c>
      <c r="C6" s="67">
        <v>0.61199999999999999</v>
      </c>
      <c r="D6" s="54" t="s">
        <v>5</v>
      </c>
      <c r="E6" s="67">
        <v>0.58079999999999998</v>
      </c>
      <c r="F6" s="54" t="s">
        <v>26</v>
      </c>
      <c r="G6" s="67">
        <v>0.59570000000000001</v>
      </c>
      <c r="H6" s="54" t="s">
        <v>20</v>
      </c>
      <c r="I6" s="67">
        <v>0.61819999999999997</v>
      </c>
      <c r="J6" s="54" t="s">
        <v>88</v>
      </c>
      <c r="K6" s="67">
        <v>0.61199999999999999</v>
      </c>
      <c r="L6" s="54" t="s">
        <v>5</v>
      </c>
      <c r="M6" s="67">
        <v>0.58450000000000002</v>
      </c>
      <c r="N6" s="61" t="s">
        <v>5</v>
      </c>
      <c r="O6" s="68">
        <v>0.59150000000000003</v>
      </c>
      <c r="P6" s="61" t="s">
        <v>11</v>
      </c>
      <c r="Q6" s="68">
        <v>0.5978</v>
      </c>
      <c r="R6" s="61" t="s">
        <v>11</v>
      </c>
      <c r="S6" s="68">
        <v>0.59740000000000004</v>
      </c>
      <c r="T6" s="61" t="s">
        <v>11</v>
      </c>
      <c r="U6" s="68">
        <v>0.5998</v>
      </c>
      <c r="V6" s="61" t="s">
        <v>28</v>
      </c>
      <c r="W6" s="68">
        <v>0.57130000000000003</v>
      </c>
      <c r="X6" s="61" t="s">
        <v>68</v>
      </c>
      <c r="Y6" s="68">
        <v>0.58140000000000003</v>
      </c>
      <c r="Z6" s="61" t="s">
        <v>11</v>
      </c>
      <c r="AA6" s="68">
        <v>0.56910000000000005</v>
      </c>
      <c r="AB6" s="61" t="s">
        <v>5</v>
      </c>
      <c r="AC6" s="68">
        <v>0.59219999999999995</v>
      </c>
      <c r="AD6" s="61" t="s">
        <v>20</v>
      </c>
      <c r="AE6" s="68">
        <v>0.5887</v>
      </c>
      <c r="AF6" s="61" t="s">
        <v>20</v>
      </c>
      <c r="AG6" s="68">
        <v>0.58240000000000003</v>
      </c>
      <c r="AH6" s="61" t="s">
        <v>100</v>
      </c>
      <c r="AI6" s="68">
        <v>0.55820000000000003</v>
      </c>
      <c r="AJ6" s="54" t="s">
        <v>103</v>
      </c>
      <c r="AK6" s="68">
        <v>0.56340000000000001</v>
      </c>
      <c r="AL6" s="61" t="s">
        <v>20</v>
      </c>
      <c r="AM6" s="68">
        <v>0.58099999999999996</v>
      </c>
      <c r="AN6" s="61" t="s">
        <v>100</v>
      </c>
      <c r="AO6" s="68">
        <v>0.58860000000000001</v>
      </c>
      <c r="AP6" s="61" t="s">
        <v>99</v>
      </c>
      <c r="AQ6" s="68">
        <v>0.57879999999999998</v>
      </c>
      <c r="AR6" s="61" t="s">
        <v>22</v>
      </c>
      <c r="AS6" s="68">
        <v>0.5877</v>
      </c>
      <c r="AT6" s="54" t="s">
        <v>88</v>
      </c>
      <c r="AU6" s="68">
        <v>0.57250000000000001</v>
      </c>
      <c r="AV6" s="61" t="s">
        <v>11</v>
      </c>
      <c r="AW6" s="68">
        <v>0.57499999999999996</v>
      </c>
      <c r="AX6" s="61" t="s">
        <v>3</v>
      </c>
      <c r="AY6" s="68">
        <v>0.56410000000000005</v>
      </c>
      <c r="AZ6" s="54" t="s">
        <v>88</v>
      </c>
      <c r="BA6" s="68">
        <v>0.57410000000000005</v>
      </c>
      <c r="BB6" s="54" t="s">
        <v>3</v>
      </c>
      <c r="BC6" s="67">
        <v>0.58260000000000001</v>
      </c>
      <c r="BD6" s="54" t="s">
        <v>54</v>
      </c>
      <c r="BE6" s="67">
        <v>0.57140000000000002</v>
      </c>
      <c r="BF6" s="54" t="s">
        <v>19</v>
      </c>
      <c r="BG6" s="67">
        <v>0.61499999999999999</v>
      </c>
      <c r="BH6" s="54" t="s">
        <v>100</v>
      </c>
      <c r="BI6" s="67">
        <v>0.59160000000000001</v>
      </c>
      <c r="BJ6" s="69" t="s">
        <v>20</v>
      </c>
      <c r="BK6" s="67">
        <v>0.61409999999999998</v>
      </c>
      <c r="BL6" s="69" t="s">
        <v>20</v>
      </c>
      <c r="BM6" s="70">
        <v>0.59660000000000002</v>
      </c>
      <c r="BN6" s="69" t="s">
        <v>20</v>
      </c>
      <c r="BO6" s="70">
        <v>0.58360000000000001</v>
      </c>
      <c r="BP6" s="69" t="s">
        <v>73</v>
      </c>
      <c r="BQ6" s="70">
        <v>0.58889999999999998</v>
      </c>
      <c r="BR6" s="69" t="s">
        <v>5</v>
      </c>
      <c r="BS6" s="70">
        <v>0.57950000000000002</v>
      </c>
      <c r="BU6" s="71" t="s">
        <v>38</v>
      </c>
    </row>
    <row r="7" spans="1:73" ht="13.5" customHeight="1" x14ac:dyDescent="0.2">
      <c r="A7" s="72">
        <f t="shared" si="0"/>
        <v>6</v>
      </c>
      <c r="B7" s="54" t="s">
        <v>89</v>
      </c>
      <c r="C7" s="67">
        <v>0.61199999999999999</v>
      </c>
      <c r="D7" s="54" t="s">
        <v>6</v>
      </c>
      <c r="E7" s="67">
        <v>0.58079999999999998</v>
      </c>
      <c r="F7" s="54" t="s">
        <v>27</v>
      </c>
      <c r="G7" s="67">
        <v>0.59570000000000001</v>
      </c>
      <c r="H7" s="54" t="s">
        <v>21</v>
      </c>
      <c r="I7" s="67">
        <v>0.61819999999999997</v>
      </c>
      <c r="J7" s="54" t="s">
        <v>89</v>
      </c>
      <c r="K7" s="67">
        <v>0.61199999999999999</v>
      </c>
      <c r="L7" s="54" t="s">
        <v>6</v>
      </c>
      <c r="M7" s="67">
        <v>0.58450000000000002</v>
      </c>
      <c r="N7" s="61" t="s">
        <v>6</v>
      </c>
      <c r="O7" s="68">
        <v>0.59150000000000003</v>
      </c>
      <c r="P7" s="61" t="s">
        <v>12</v>
      </c>
      <c r="Q7" s="68">
        <v>0.5978</v>
      </c>
      <c r="R7" s="61" t="s">
        <v>12</v>
      </c>
      <c r="S7" s="68">
        <v>0.59740000000000004</v>
      </c>
      <c r="T7" s="61" t="s">
        <v>99</v>
      </c>
      <c r="U7" s="68">
        <v>0.5998</v>
      </c>
      <c r="V7" s="61" t="s">
        <v>29</v>
      </c>
      <c r="W7" s="68">
        <v>0.57130000000000003</v>
      </c>
      <c r="X7" s="61" t="s">
        <v>85</v>
      </c>
      <c r="Y7" s="68">
        <v>0.58140000000000003</v>
      </c>
      <c r="Z7" s="61" t="s">
        <v>12</v>
      </c>
      <c r="AA7" s="68">
        <v>0.56910000000000005</v>
      </c>
      <c r="AB7" s="61" t="s">
        <v>6</v>
      </c>
      <c r="AC7" s="68">
        <v>0.59219999999999995</v>
      </c>
      <c r="AD7" s="61" t="s">
        <v>21</v>
      </c>
      <c r="AE7" s="68">
        <v>0.5887</v>
      </c>
      <c r="AF7" s="61" t="s">
        <v>21</v>
      </c>
      <c r="AG7" s="68">
        <v>0.58240000000000003</v>
      </c>
      <c r="AH7" s="61" t="s">
        <v>101</v>
      </c>
      <c r="AI7" s="68">
        <v>0.55820000000000003</v>
      </c>
      <c r="AJ7" s="54" t="s">
        <v>104</v>
      </c>
      <c r="AK7" s="68">
        <v>0.56340000000000001</v>
      </c>
      <c r="AL7" s="61" t="s">
        <v>21</v>
      </c>
      <c r="AM7" s="68">
        <v>0.58099999999999996</v>
      </c>
      <c r="AN7" s="61" t="s">
        <v>101</v>
      </c>
      <c r="AO7" s="68">
        <v>0.58860000000000001</v>
      </c>
      <c r="AP7" s="61" t="s">
        <v>1</v>
      </c>
      <c r="AQ7" s="68">
        <v>0.57110000000000005</v>
      </c>
      <c r="AR7" s="61" t="s">
        <v>23</v>
      </c>
      <c r="AS7" s="68">
        <v>0.5877</v>
      </c>
      <c r="AT7" s="54" t="s">
        <v>89</v>
      </c>
      <c r="AU7" s="68">
        <v>0.57250000000000001</v>
      </c>
      <c r="AV7" s="61" t="s">
        <v>12</v>
      </c>
      <c r="AW7" s="68">
        <v>0.57499999999999996</v>
      </c>
      <c r="AX7" s="61" t="s">
        <v>4</v>
      </c>
      <c r="AY7" s="68">
        <v>0.56410000000000005</v>
      </c>
      <c r="AZ7" s="54" t="s">
        <v>89</v>
      </c>
      <c r="BA7" s="68">
        <v>0.57410000000000005</v>
      </c>
      <c r="BB7" s="54" t="s">
        <v>4</v>
      </c>
      <c r="BC7" s="67">
        <v>0.58260000000000001</v>
      </c>
      <c r="BD7" s="54" t="s">
        <v>55</v>
      </c>
      <c r="BE7" s="67">
        <v>0.57140000000000002</v>
      </c>
      <c r="BF7" s="54" t="s">
        <v>33</v>
      </c>
      <c r="BG7" s="67">
        <v>0.61499999999999999</v>
      </c>
      <c r="BH7" s="54" t="s">
        <v>101</v>
      </c>
      <c r="BI7" s="67">
        <v>0.59160000000000001</v>
      </c>
      <c r="BJ7" s="69" t="s">
        <v>21</v>
      </c>
      <c r="BK7" s="67">
        <v>0.61409999999999998</v>
      </c>
      <c r="BL7" s="69" t="s">
        <v>21</v>
      </c>
      <c r="BM7" s="70">
        <v>0.59660000000000002</v>
      </c>
      <c r="BN7" s="69" t="s">
        <v>21</v>
      </c>
      <c r="BO7" s="70">
        <v>0.58360000000000001</v>
      </c>
      <c r="BP7" s="69" t="s">
        <v>74</v>
      </c>
      <c r="BQ7" s="70">
        <v>0.58889999999999998</v>
      </c>
      <c r="BR7" s="69" t="s">
        <v>6</v>
      </c>
      <c r="BS7" s="70">
        <v>0.57950000000000002</v>
      </c>
      <c r="BU7" s="71" t="s">
        <v>42</v>
      </c>
    </row>
    <row r="8" spans="1:73" ht="13.5" customHeight="1" x14ac:dyDescent="0.2">
      <c r="A8" s="72">
        <f t="shared" si="0"/>
        <v>7</v>
      </c>
      <c r="B8" s="54" t="s">
        <v>28</v>
      </c>
      <c r="C8" s="67">
        <v>0.58160000000000001</v>
      </c>
      <c r="D8" s="54" t="s">
        <v>67</v>
      </c>
      <c r="E8" s="67">
        <v>0.57669999999999999</v>
      </c>
      <c r="F8" s="54" t="s">
        <v>3</v>
      </c>
      <c r="G8" s="67">
        <v>0.58020000000000005</v>
      </c>
      <c r="H8" s="54" t="s">
        <v>51</v>
      </c>
      <c r="I8" s="67">
        <v>0.60580000000000001</v>
      </c>
      <c r="J8" s="54" t="s">
        <v>28</v>
      </c>
      <c r="K8" s="67">
        <v>0.58160000000000001</v>
      </c>
      <c r="L8" s="54" t="s">
        <v>77</v>
      </c>
      <c r="M8" s="67">
        <v>0.57650000000000001</v>
      </c>
      <c r="N8" s="61" t="s">
        <v>7</v>
      </c>
      <c r="O8" s="68">
        <v>0.57840000000000003</v>
      </c>
      <c r="P8" s="61" t="s">
        <v>38</v>
      </c>
      <c r="Q8" s="68">
        <v>0.59289999999999998</v>
      </c>
      <c r="R8" s="61" t="s">
        <v>100</v>
      </c>
      <c r="S8" s="68">
        <v>0.58460000000000001</v>
      </c>
      <c r="T8" s="61" t="s">
        <v>3</v>
      </c>
      <c r="U8" s="68">
        <v>0.56999999999999995</v>
      </c>
      <c r="V8" s="61" t="s">
        <v>3</v>
      </c>
      <c r="W8" s="68">
        <v>0.5706</v>
      </c>
      <c r="X8" s="61" t="s">
        <v>1</v>
      </c>
      <c r="Y8" s="68">
        <v>0.57479999999999998</v>
      </c>
      <c r="Z8" s="61" t="s">
        <v>28</v>
      </c>
      <c r="AA8" s="68">
        <v>0.56669999999999998</v>
      </c>
      <c r="AB8" s="61" t="s">
        <v>11</v>
      </c>
      <c r="AC8" s="68">
        <v>0.54120000000000001</v>
      </c>
      <c r="AD8" s="61" t="s">
        <v>5</v>
      </c>
      <c r="AE8" s="68">
        <v>0.58819999999999995</v>
      </c>
      <c r="AF8" s="61" t="s">
        <v>68</v>
      </c>
      <c r="AG8" s="68">
        <v>0.56179999999999997</v>
      </c>
      <c r="AH8" s="61" t="s">
        <v>3</v>
      </c>
      <c r="AI8" s="68">
        <v>0.54630000000000001</v>
      </c>
      <c r="AJ8" s="61" t="s">
        <v>72</v>
      </c>
      <c r="AK8" s="68">
        <v>0.56240000000000001</v>
      </c>
      <c r="AL8" s="61" t="s">
        <v>38</v>
      </c>
      <c r="AM8" s="68">
        <v>0.57050000000000001</v>
      </c>
      <c r="AN8" s="61" t="s">
        <v>73</v>
      </c>
      <c r="AO8" s="68">
        <v>0.5655</v>
      </c>
      <c r="AP8" s="61" t="s">
        <v>2</v>
      </c>
      <c r="AQ8" s="68">
        <v>0.57110000000000005</v>
      </c>
      <c r="AR8" s="61" t="s">
        <v>11</v>
      </c>
      <c r="AS8" s="68">
        <v>0.5675</v>
      </c>
      <c r="AT8" s="61" t="s">
        <v>1</v>
      </c>
      <c r="AU8" s="68">
        <v>0.56020000000000003</v>
      </c>
      <c r="AV8" s="54" t="s">
        <v>88</v>
      </c>
      <c r="AW8" s="68">
        <v>0.56710000000000005</v>
      </c>
      <c r="AX8" s="61" t="s">
        <v>20</v>
      </c>
      <c r="AY8" s="68">
        <v>0.56379999999999997</v>
      </c>
      <c r="AZ8" s="61" t="s">
        <v>75</v>
      </c>
      <c r="BA8" s="68">
        <v>0.56410000000000005</v>
      </c>
      <c r="BB8" s="54" t="s">
        <v>98</v>
      </c>
      <c r="BC8" s="67">
        <v>0.57569999999999999</v>
      </c>
      <c r="BD8" s="54" t="s">
        <v>9</v>
      </c>
      <c r="BE8" s="67">
        <v>0.56910000000000005</v>
      </c>
      <c r="BF8" s="54" t="s">
        <v>36</v>
      </c>
      <c r="BG8" s="67">
        <v>0.58919999999999995</v>
      </c>
      <c r="BH8" s="54" t="s">
        <v>22</v>
      </c>
      <c r="BI8" s="67">
        <v>0.58860000000000001</v>
      </c>
      <c r="BJ8" s="69" t="s">
        <v>100</v>
      </c>
      <c r="BK8" s="67">
        <v>0.58499999999999996</v>
      </c>
      <c r="BL8" s="69" t="s">
        <v>11</v>
      </c>
      <c r="BM8" s="70">
        <v>0.58899999999999997</v>
      </c>
      <c r="BN8" s="69" t="s">
        <v>28</v>
      </c>
      <c r="BO8" s="70">
        <v>0.56140000000000001</v>
      </c>
      <c r="BP8" s="69" t="s">
        <v>20</v>
      </c>
      <c r="BQ8" s="70">
        <v>0.58550000000000002</v>
      </c>
      <c r="BR8" s="69" t="s">
        <v>11</v>
      </c>
      <c r="BS8" s="70">
        <v>0.56399999999999995</v>
      </c>
      <c r="BU8" s="71" t="s">
        <v>1</v>
      </c>
    </row>
    <row r="9" spans="1:73" ht="13.5" customHeight="1" x14ac:dyDescent="0.2">
      <c r="A9" s="72">
        <f t="shared" si="0"/>
        <v>8</v>
      </c>
      <c r="B9" s="54" t="s">
        <v>29</v>
      </c>
      <c r="C9" s="67">
        <v>0.58160000000000001</v>
      </c>
      <c r="D9" s="54" t="s">
        <v>68</v>
      </c>
      <c r="E9" s="67">
        <v>0.57669999999999999</v>
      </c>
      <c r="F9" s="54" t="s">
        <v>4</v>
      </c>
      <c r="G9" s="67">
        <v>0.58020000000000005</v>
      </c>
      <c r="H9" s="54" t="s">
        <v>52</v>
      </c>
      <c r="I9" s="67">
        <v>0.60580000000000001</v>
      </c>
      <c r="J9" s="54" t="s">
        <v>29</v>
      </c>
      <c r="K9" s="67">
        <v>0.58160000000000001</v>
      </c>
      <c r="L9" s="54" t="s">
        <v>78</v>
      </c>
      <c r="M9" s="67">
        <v>0.57650000000000001</v>
      </c>
      <c r="N9" s="61" t="s">
        <v>8</v>
      </c>
      <c r="O9" s="68">
        <v>0.57840000000000003</v>
      </c>
      <c r="P9" s="61" t="s">
        <v>39</v>
      </c>
      <c r="Q9" s="68">
        <v>0.59289999999999998</v>
      </c>
      <c r="R9" s="61" t="s">
        <v>101</v>
      </c>
      <c r="S9" s="68">
        <v>0.58460000000000001</v>
      </c>
      <c r="T9" s="61" t="s">
        <v>68</v>
      </c>
      <c r="U9" s="68">
        <v>0.56999999999999995</v>
      </c>
      <c r="V9" s="61" t="s">
        <v>4</v>
      </c>
      <c r="W9" s="68">
        <v>0.5706</v>
      </c>
      <c r="X9" s="61" t="s">
        <v>2</v>
      </c>
      <c r="Y9" s="68">
        <v>0.57479999999999998</v>
      </c>
      <c r="Z9" s="61" t="s">
        <v>29</v>
      </c>
      <c r="AA9" s="68">
        <v>0.56669999999999998</v>
      </c>
      <c r="AB9" s="61" t="s">
        <v>12</v>
      </c>
      <c r="AC9" s="68">
        <v>0.54120000000000001</v>
      </c>
      <c r="AD9" s="61" t="s">
        <v>6</v>
      </c>
      <c r="AE9" s="68">
        <v>0.58819999999999995</v>
      </c>
      <c r="AF9" s="61" t="s">
        <v>85</v>
      </c>
      <c r="AG9" s="68">
        <v>0.56179999999999997</v>
      </c>
      <c r="AH9" s="61" t="s">
        <v>4</v>
      </c>
      <c r="AI9" s="68">
        <v>0.54630000000000001</v>
      </c>
      <c r="AJ9" s="61" t="s">
        <v>5</v>
      </c>
      <c r="AK9" s="68">
        <v>0.56240000000000001</v>
      </c>
      <c r="AL9" s="61" t="s">
        <v>39</v>
      </c>
      <c r="AM9" s="68">
        <v>0.57050000000000001</v>
      </c>
      <c r="AN9" s="61" t="s">
        <v>74</v>
      </c>
      <c r="AO9" s="68">
        <v>0.5655</v>
      </c>
      <c r="AP9" s="61" t="s">
        <v>5</v>
      </c>
      <c r="AQ9" s="68">
        <v>0.56659999999999999</v>
      </c>
      <c r="AR9" s="61" t="s">
        <v>12</v>
      </c>
      <c r="AS9" s="68">
        <v>0.5675</v>
      </c>
      <c r="AT9" s="61" t="s">
        <v>2</v>
      </c>
      <c r="AU9" s="68">
        <v>0.56020000000000003</v>
      </c>
      <c r="AV9" s="54" t="s">
        <v>89</v>
      </c>
      <c r="AW9" s="68">
        <v>0.56710000000000005</v>
      </c>
      <c r="AX9" s="61" t="s">
        <v>21</v>
      </c>
      <c r="AY9" s="68">
        <v>0.56379999999999997</v>
      </c>
      <c r="AZ9" s="61" t="s">
        <v>14</v>
      </c>
      <c r="BA9" s="68">
        <v>0.56410000000000005</v>
      </c>
      <c r="BB9" s="54" t="s">
        <v>99</v>
      </c>
      <c r="BC9" s="67">
        <v>0.57569999999999999</v>
      </c>
      <c r="BD9" s="54" t="s">
        <v>10</v>
      </c>
      <c r="BE9" s="67">
        <v>0.56910000000000005</v>
      </c>
      <c r="BF9" s="54" t="s">
        <v>61</v>
      </c>
      <c r="BG9" s="67">
        <v>0.58919999999999995</v>
      </c>
      <c r="BH9" s="54" t="s">
        <v>23</v>
      </c>
      <c r="BI9" s="67">
        <v>0.58860000000000001</v>
      </c>
      <c r="BJ9" s="69" t="s">
        <v>101</v>
      </c>
      <c r="BK9" s="67">
        <v>0.58499999999999996</v>
      </c>
      <c r="BL9" s="69" t="s">
        <v>12</v>
      </c>
      <c r="BM9" s="70">
        <v>0.58899999999999997</v>
      </c>
      <c r="BN9" s="69" t="s">
        <v>29</v>
      </c>
      <c r="BO9" s="70">
        <v>0.56140000000000001</v>
      </c>
      <c r="BP9" s="69" t="s">
        <v>21</v>
      </c>
      <c r="BQ9" s="70">
        <v>0.58550000000000002</v>
      </c>
      <c r="BR9" s="69" t="s">
        <v>12</v>
      </c>
      <c r="BS9" s="70">
        <v>0.56399999999999995</v>
      </c>
      <c r="BT9" s="70"/>
      <c r="BU9" s="71" t="s">
        <v>36</v>
      </c>
    </row>
    <row r="10" spans="1:73" ht="13.5" customHeight="1" x14ac:dyDescent="0.2">
      <c r="A10" s="72">
        <f t="shared" si="0"/>
        <v>9</v>
      </c>
      <c r="B10" s="54" t="s">
        <v>9</v>
      </c>
      <c r="C10" s="67">
        <v>0.57850000000000001</v>
      </c>
      <c r="D10" s="54" t="s">
        <v>77</v>
      </c>
      <c r="E10" s="67">
        <v>0.57420000000000004</v>
      </c>
      <c r="F10" s="54" t="s">
        <v>20</v>
      </c>
      <c r="G10" s="67">
        <v>0.57199999999999995</v>
      </c>
      <c r="H10" s="54" t="s">
        <v>5</v>
      </c>
      <c r="I10" s="67">
        <v>0.60109999999999997</v>
      </c>
      <c r="J10" s="54" t="s">
        <v>9</v>
      </c>
      <c r="K10" s="67">
        <v>0.57850000000000001</v>
      </c>
      <c r="L10" s="54" t="s">
        <v>22</v>
      </c>
      <c r="M10" s="67">
        <v>0.56910000000000005</v>
      </c>
      <c r="N10" s="61" t="s">
        <v>11</v>
      </c>
      <c r="O10" s="68">
        <v>0.56969999999999998</v>
      </c>
      <c r="P10" s="54" t="s">
        <v>88</v>
      </c>
      <c r="Q10" s="68">
        <v>0.58789999999999998</v>
      </c>
      <c r="R10" s="61" t="s">
        <v>3</v>
      </c>
      <c r="S10" s="68">
        <v>0.56720000000000004</v>
      </c>
      <c r="T10" s="61" t="s">
        <v>4</v>
      </c>
      <c r="U10" s="68">
        <v>0.56999999999999995</v>
      </c>
      <c r="V10" s="61" t="s">
        <v>20</v>
      </c>
      <c r="W10" s="68">
        <v>0.56210000000000004</v>
      </c>
      <c r="X10" s="61" t="s">
        <v>20</v>
      </c>
      <c r="Y10" s="68">
        <v>0.56100000000000005</v>
      </c>
      <c r="Z10" s="61" t="s">
        <v>20</v>
      </c>
      <c r="AA10" s="68">
        <v>0.55559999999999998</v>
      </c>
      <c r="AB10" s="54" t="s">
        <v>88</v>
      </c>
      <c r="AC10" s="68">
        <v>0.53559999999999997</v>
      </c>
      <c r="AD10" s="61" t="s">
        <v>68</v>
      </c>
      <c r="AE10" s="68">
        <v>0.53090000000000004</v>
      </c>
      <c r="AF10" s="61" t="s">
        <v>72</v>
      </c>
      <c r="AG10" s="68">
        <v>0.55489999999999995</v>
      </c>
      <c r="AH10" s="54" t="s">
        <v>103</v>
      </c>
      <c r="AI10" s="68">
        <v>0.54559999999999997</v>
      </c>
      <c r="AJ10" s="61" t="s">
        <v>11</v>
      </c>
      <c r="AK10" s="68">
        <v>0.5534</v>
      </c>
      <c r="AL10" s="61" t="s">
        <v>76</v>
      </c>
      <c r="AM10" s="68">
        <v>0.55349999999999999</v>
      </c>
      <c r="AN10" s="61" t="s">
        <v>26</v>
      </c>
      <c r="AO10" s="68">
        <v>0.54859999999999998</v>
      </c>
      <c r="AP10" s="61" t="s">
        <v>6</v>
      </c>
      <c r="AQ10" s="68">
        <v>0.56659999999999999</v>
      </c>
      <c r="AR10" s="61" t="s">
        <v>100</v>
      </c>
      <c r="AS10" s="68">
        <v>0.54320000000000002</v>
      </c>
      <c r="AT10" s="61" t="s">
        <v>73</v>
      </c>
      <c r="AU10" s="68">
        <v>0.56020000000000003</v>
      </c>
      <c r="AV10" s="61" t="s">
        <v>1</v>
      </c>
      <c r="AW10" s="68">
        <v>0.56620000000000004</v>
      </c>
      <c r="AX10" s="61" t="s">
        <v>11</v>
      </c>
      <c r="AY10" s="68">
        <v>0.56230000000000002</v>
      </c>
      <c r="AZ10" s="61" t="s">
        <v>9</v>
      </c>
      <c r="BA10" s="68">
        <v>0.55600000000000005</v>
      </c>
      <c r="BB10" s="54" t="s">
        <v>9</v>
      </c>
      <c r="BC10" s="67">
        <v>0.56669999999999998</v>
      </c>
      <c r="BD10" s="54" t="s">
        <v>98</v>
      </c>
      <c r="BE10" s="67">
        <v>0.56789999999999996</v>
      </c>
      <c r="BF10" s="54" t="s">
        <v>30</v>
      </c>
      <c r="BG10" s="67">
        <v>0.55920000000000003</v>
      </c>
      <c r="BH10" s="54" t="s">
        <v>16</v>
      </c>
      <c r="BI10" s="67">
        <v>0.56769999999999998</v>
      </c>
      <c r="BJ10" s="69" t="s">
        <v>22</v>
      </c>
      <c r="BK10" s="67">
        <v>0.57609999999999995</v>
      </c>
      <c r="BL10" s="69" t="s">
        <v>22</v>
      </c>
      <c r="BM10" s="70">
        <v>0.57279999999999998</v>
      </c>
      <c r="BN10" s="69" t="s">
        <v>68</v>
      </c>
      <c r="BO10" s="70">
        <v>0.55169999999999997</v>
      </c>
      <c r="BP10" s="69" t="s">
        <v>84</v>
      </c>
      <c r="BQ10" s="70">
        <v>0.57850000000000001</v>
      </c>
      <c r="BR10" s="69" t="s">
        <v>68</v>
      </c>
      <c r="BS10" s="70">
        <v>0.54379999999999995</v>
      </c>
      <c r="BU10" s="71" t="s">
        <v>44</v>
      </c>
    </row>
    <row r="11" spans="1:73" ht="13.5" customHeight="1" x14ac:dyDescent="0.2">
      <c r="A11" s="72">
        <f t="shared" si="0"/>
        <v>10</v>
      </c>
      <c r="B11" s="54" t="s">
        <v>10</v>
      </c>
      <c r="C11" s="67">
        <v>0.57850000000000001</v>
      </c>
      <c r="D11" s="54" t="s">
        <v>78</v>
      </c>
      <c r="E11" s="67">
        <v>0.57420000000000004</v>
      </c>
      <c r="F11" s="54" t="s">
        <v>21</v>
      </c>
      <c r="G11" s="67">
        <v>0.57199999999999995</v>
      </c>
      <c r="H11" s="54" t="s">
        <v>6</v>
      </c>
      <c r="I11" s="67">
        <v>0.60109999999999997</v>
      </c>
      <c r="J11" s="54" t="s">
        <v>10</v>
      </c>
      <c r="K11" s="67">
        <v>0.57850000000000001</v>
      </c>
      <c r="L11" s="54" t="s">
        <v>32</v>
      </c>
      <c r="M11" s="67">
        <v>0.56910000000000005</v>
      </c>
      <c r="N11" s="61" t="s">
        <v>9</v>
      </c>
      <c r="O11" s="68">
        <v>0.56969999999999998</v>
      </c>
      <c r="P11" s="54" t="s">
        <v>89</v>
      </c>
      <c r="Q11" s="68">
        <v>0.58789999999999998</v>
      </c>
      <c r="R11" s="61" t="s">
        <v>4</v>
      </c>
      <c r="S11" s="68">
        <v>0.56720000000000004</v>
      </c>
      <c r="T11" s="61" t="s">
        <v>85</v>
      </c>
      <c r="U11" s="68">
        <v>0.56999999999999995</v>
      </c>
      <c r="V11" s="61" t="s">
        <v>21</v>
      </c>
      <c r="W11" s="68">
        <v>0.56210000000000004</v>
      </c>
      <c r="X11" s="61" t="s">
        <v>21</v>
      </c>
      <c r="Y11" s="68">
        <v>0.56100000000000005</v>
      </c>
      <c r="Z11" s="61" t="s">
        <v>67</v>
      </c>
      <c r="AA11" s="68">
        <v>0.55559999999999998</v>
      </c>
      <c r="AB11" s="54" t="s">
        <v>89</v>
      </c>
      <c r="AC11" s="68">
        <v>0.53559999999999997</v>
      </c>
      <c r="AD11" s="61" t="s">
        <v>85</v>
      </c>
      <c r="AE11" s="68">
        <v>0.53090000000000004</v>
      </c>
      <c r="AF11" s="61" t="s">
        <v>5</v>
      </c>
      <c r="AG11" s="68">
        <v>0.55489999999999995</v>
      </c>
      <c r="AH11" s="54" t="s">
        <v>104</v>
      </c>
      <c r="AI11" s="68">
        <v>0.54559999999999997</v>
      </c>
      <c r="AJ11" s="61" t="s">
        <v>12</v>
      </c>
      <c r="AK11" s="68">
        <v>0.5534</v>
      </c>
      <c r="AL11" s="61" t="s">
        <v>33</v>
      </c>
      <c r="AM11" s="68">
        <v>0.55349999999999999</v>
      </c>
      <c r="AN11" s="61" t="s">
        <v>27</v>
      </c>
      <c r="AO11" s="68">
        <v>0.54859999999999998</v>
      </c>
      <c r="AP11" s="54" t="s">
        <v>103</v>
      </c>
      <c r="AQ11" s="68">
        <v>0.54890000000000005</v>
      </c>
      <c r="AR11" s="61" t="s">
        <v>101</v>
      </c>
      <c r="AS11" s="68">
        <v>0.54320000000000002</v>
      </c>
      <c r="AT11" s="61" t="s">
        <v>74</v>
      </c>
      <c r="AU11" s="68">
        <v>0.56020000000000003</v>
      </c>
      <c r="AV11" s="61" t="s">
        <v>2</v>
      </c>
      <c r="AW11" s="68">
        <v>0.56620000000000004</v>
      </c>
      <c r="AX11" s="61" t="s">
        <v>12</v>
      </c>
      <c r="AY11" s="68">
        <v>0.56230000000000002</v>
      </c>
      <c r="AZ11" s="61" t="s">
        <v>10</v>
      </c>
      <c r="BA11" s="68">
        <v>0.55600000000000005</v>
      </c>
      <c r="BB11" s="54" t="s">
        <v>10</v>
      </c>
      <c r="BC11" s="67">
        <v>0.56669999999999998</v>
      </c>
      <c r="BD11" s="54" t="s">
        <v>99</v>
      </c>
      <c r="BE11" s="67">
        <v>0.56789999999999996</v>
      </c>
      <c r="BF11" s="54" t="s">
        <v>31</v>
      </c>
      <c r="BG11" s="67">
        <v>0.55920000000000003</v>
      </c>
      <c r="BH11" s="54" t="s">
        <v>17</v>
      </c>
      <c r="BI11" s="67">
        <v>0.56769999999999998</v>
      </c>
      <c r="BJ11" s="69" t="s">
        <v>23</v>
      </c>
      <c r="BK11" s="67">
        <v>0.57609999999999995</v>
      </c>
      <c r="BL11" s="69" t="s">
        <v>23</v>
      </c>
      <c r="BM11" s="70">
        <v>0.57279999999999998</v>
      </c>
      <c r="BN11" s="69" t="s">
        <v>85</v>
      </c>
      <c r="BO11" s="70">
        <v>0.55169999999999997</v>
      </c>
      <c r="BP11" s="69" t="s">
        <v>5</v>
      </c>
      <c r="BQ11" s="70">
        <v>0.57850000000000001</v>
      </c>
      <c r="BR11" s="69" t="s">
        <v>98</v>
      </c>
      <c r="BS11" s="70">
        <v>0.54379999999999995</v>
      </c>
      <c r="BT11" s="70"/>
      <c r="BU11" s="71" t="s">
        <v>19</v>
      </c>
    </row>
    <row r="12" spans="1:73" ht="13.5" customHeight="1" x14ac:dyDescent="0.2">
      <c r="A12" s="72">
        <f t="shared" si="0"/>
        <v>11</v>
      </c>
      <c r="B12" s="61" t="s">
        <v>34</v>
      </c>
      <c r="C12" s="67">
        <v>0.57299999999999995</v>
      </c>
      <c r="D12" s="54" t="s">
        <v>20</v>
      </c>
      <c r="E12" s="67">
        <v>0.57389999999999997</v>
      </c>
      <c r="F12" s="54" t="s">
        <v>67</v>
      </c>
      <c r="G12" s="67">
        <v>0.56820000000000004</v>
      </c>
      <c r="H12" s="61" t="s">
        <v>54</v>
      </c>
      <c r="I12" s="67">
        <v>0.56969999999999998</v>
      </c>
      <c r="J12" s="61" t="s">
        <v>34</v>
      </c>
      <c r="K12" s="67">
        <v>0.57299999999999995</v>
      </c>
      <c r="L12" s="54" t="s">
        <v>88</v>
      </c>
      <c r="M12" s="67">
        <v>0.56820000000000004</v>
      </c>
      <c r="N12" s="61" t="s">
        <v>12</v>
      </c>
      <c r="O12" s="68">
        <v>0.56969999999999998</v>
      </c>
      <c r="P12" s="61" t="s">
        <v>22</v>
      </c>
      <c r="Q12" s="68">
        <v>0.58640000000000003</v>
      </c>
      <c r="R12" s="61" t="s">
        <v>26</v>
      </c>
      <c r="S12" s="68">
        <v>0.56520000000000004</v>
      </c>
      <c r="T12" s="61" t="s">
        <v>38</v>
      </c>
      <c r="U12" s="68">
        <v>0.56689999999999996</v>
      </c>
      <c r="V12" s="61" t="s">
        <v>11</v>
      </c>
      <c r="W12" s="68">
        <v>0.54300000000000004</v>
      </c>
      <c r="X12" s="61" t="s">
        <v>22</v>
      </c>
      <c r="Y12" s="68">
        <v>0.56010000000000004</v>
      </c>
      <c r="Z12" s="61" t="s">
        <v>3</v>
      </c>
      <c r="AA12" s="68">
        <v>0.5494</v>
      </c>
      <c r="AB12" s="61" t="s">
        <v>67</v>
      </c>
      <c r="AC12" s="68">
        <v>0.53369999999999995</v>
      </c>
      <c r="AD12" s="61" t="s">
        <v>24</v>
      </c>
      <c r="AE12" s="68">
        <v>0.52780000000000005</v>
      </c>
      <c r="AF12" s="61" t="s">
        <v>3</v>
      </c>
      <c r="AG12" s="68">
        <v>0.54690000000000005</v>
      </c>
      <c r="AH12" s="61" t="s">
        <v>20</v>
      </c>
      <c r="AI12" s="68">
        <v>0.53080000000000005</v>
      </c>
      <c r="AJ12" s="54" t="s">
        <v>98</v>
      </c>
      <c r="AK12" s="68">
        <v>0.55130000000000001</v>
      </c>
      <c r="AL12" s="54" t="s">
        <v>46</v>
      </c>
      <c r="AM12" s="68">
        <v>0.54369999999999996</v>
      </c>
      <c r="AN12" s="61" t="s">
        <v>91</v>
      </c>
      <c r="AO12" s="68">
        <v>0.54830000000000001</v>
      </c>
      <c r="AP12" s="54" t="s">
        <v>104</v>
      </c>
      <c r="AQ12" s="68">
        <v>0.54890000000000005</v>
      </c>
      <c r="AR12" s="61" t="s">
        <v>24</v>
      </c>
      <c r="AS12" s="68">
        <v>0.54139999999999999</v>
      </c>
      <c r="AT12" s="61" t="s">
        <v>100</v>
      </c>
      <c r="AU12" s="68">
        <v>0.55400000000000005</v>
      </c>
      <c r="AV12" s="61" t="s">
        <v>22</v>
      </c>
      <c r="AW12" s="68">
        <v>0.55789999999999995</v>
      </c>
      <c r="AX12" s="61" t="s">
        <v>28</v>
      </c>
      <c r="AY12" s="68">
        <v>0.55649999999999999</v>
      </c>
      <c r="AZ12" s="61" t="s">
        <v>5</v>
      </c>
      <c r="BA12" s="68">
        <v>0.55349999999999999</v>
      </c>
      <c r="BB12" s="54" t="s">
        <v>5</v>
      </c>
      <c r="BC12" s="67">
        <v>0.56459999999999999</v>
      </c>
      <c r="BD12" s="54" t="s">
        <v>100</v>
      </c>
      <c r="BE12" s="67">
        <v>0.56389999999999996</v>
      </c>
      <c r="BF12" s="54" t="s">
        <v>68</v>
      </c>
      <c r="BG12" s="67">
        <v>0.55640000000000001</v>
      </c>
      <c r="BH12" s="54" t="s">
        <v>3</v>
      </c>
      <c r="BI12" s="67">
        <v>0.55189999999999995</v>
      </c>
      <c r="BJ12" s="73" t="s">
        <v>54</v>
      </c>
      <c r="BK12" s="67">
        <v>0.56020000000000003</v>
      </c>
      <c r="BL12" s="69" t="s">
        <v>19</v>
      </c>
      <c r="BM12" s="70">
        <v>0.56789999999999996</v>
      </c>
      <c r="BN12" s="69" t="s">
        <v>3</v>
      </c>
      <c r="BO12" s="70">
        <v>0.54879999999999995</v>
      </c>
      <c r="BP12" s="69" t="s">
        <v>54</v>
      </c>
      <c r="BQ12" s="70">
        <v>0.55389999999999995</v>
      </c>
      <c r="BR12" s="69" t="s">
        <v>99</v>
      </c>
      <c r="BS12" s="70">
        <v>0.54379999999999995</v>
      </c>
      <c r="BU12" s="71" t="s">
        <v>46</v>
      </c>
    </row>
    <row r="13" spans="1:73" ht="13.5" customHeight="1" x14ac:dyDescent="0.2">
      <c r="A13" s="72">
        <f t="shared" si="0"/>
        <v>12</v>
      </c>
      <c r="B13" s="61" t="s">
        <v>35</v>
      </c>
      <c r="C13" s="67">
        <v>0.57299999999999995</v>
      </c>
      <c r="D13" s="54" t="s">
        <v>21</v>
      </c>
      <c r="E13" s="67">
        <v>0.57389999999999997</v>
      </c>
      <c r="F13" s="54" t="s">
        <v>68</v>
      </c>
      <c r="G13" s="67">
        <v>0.56820000000000004</v>
      </c>
      <c r="H13" s="61" t="s">
        <v>55</v>
      </c>
      <c r="I13" s="67">
        <v>0.56969999999999998</v>
      </c>
      <c r="J13" s="61" t="s">
        <v>35</v>
      </c>
      <c r="K13" s="67">
        <v>0.57299999999999995</v>
      </c>
      <c r="L13" s="54" t="s">
        <v>89</v>
      </c>
      <c r="M13" s="67">
        <v>0.56820000000000004</v>
      </c>
      <c r="N13" s="61" t="s">
        <v>10</v>
      </c>
      <c r="O13" s="68">
        <v>0.56969999999999998</v>
      </c>
      <c r="P13" s="61" t="s">
        <v>23</v>
      </c>
      <c r="Q13" s="68">
        <v>0.58640000000000003</v>
      </c>
      <c r="R13" s="61" t="s">
        <v>27</v>
      </c>
      <c r="S13" s="68">
        <v>0.56520000000000004</v>
      </c>
      <c r="T13" s="61" t="s">
        <v>39</v>
      </c>
      <c r="U13" s="68">
        <v>0.56689999999999996</v>
      </c>
      <c r="V13" s="61" t="s">
        <v>12</v>
      </c>
      <c r="W13" s="68">
        <v>0.54300000000000004</v>
      </c>
      <c r="X13" s="61" t="s">
        <v>23</v>
      </c>
      <c r="Y13" s="68">
        <v>0.56010000000000004</v>
      </c>
      <c r="Z13" s="61" t="s">
        <v>4</v>
      </c>
      <c r="AA13" s="68">
        <v>0.5494</v>
      </c>
      <c r="AB13" s="61" t="s">
        <v>22</v>
      </c>
      <c r="AC13" s="68">
        <v>0.53369999999999995</v>
      </c>
      <c r="AD13" s="61" t="s">
        <v>25</v>
      </c>
      <c r="AE13" s="68">
        <v>0.52780000000000005</v>
      </c>
      <c r="AF13" s="61" t="s">
        <v>4</v>
      </c>
      <c r="AG13" s="68">
        <v>0.54690000000000005</v>
      </c>
      <c r="AH13" s="61" t="s">
        <v>22</v>
      </c>
      <c r="AI13" s="68">
        <v>0.53080000000000005</v>
      </c>
      <c r="AJ13" s="54" t="s">
        <v>99</v>
      </c>
      <c r="AK13" s="68">
        <v>0.55130000000000001</v>
      </c>
      <c r="AL13" s="54" t="s">
        <v>47</v>
      </c>
      <c r="AM13" s="68">
        <v>0.54369999999999996</v>
      </c>
      <c r="AN13" s="61" t="s">
        <v>92</v>
      </c>
      <c r="AO13" s="68">
        <v>0.54830000000000001</v>
      </c>
      <c r="AP13" s="54" t="s">
        <v>93</v>
      </c>
      <c r="AQ13" s="68">
        <v>0.53990000000000005</v>
      </c>
      <c r="AR13" s="61" t="s">
        <v>25</v>
      </c>
      <c r="AS13" s="68">
        <v>0.54139999999999999</v>
      </c>
      <c r="AT13" s="61" t="s">
        <v>101</v>
      </c>
      <c r="AU13" s="68">
        <v>0.55400000000000005</v>
      </c>
      <c r="AV13" s="61" t="s">
        <v>23</v>
      </c>
      <c r="AW13" s="68">
        <v>0.55789999999999995</v>
      </c>
      <c r="AX13" s="61" t="s">
        <v>29</v>
      </c>
      <c r="AY13" s="68">
        <v>0.55649999999999999</v>
      </c>
      <c r="AZ13" s="61" t="s">
        <v>6</v>
      </c>
      <c r="BA13" s="68">
        <v>0.55349999999999999</v>
      </c>
      <c r="BB13" s="54" t="s">
        <v>6</v>
      </c>
      <c r="BC13" s="67">
        <v>0.56459999999999999</v>
      </c>
      <c r="BD13" s="54" t="s">
        <v>101</v>
      </c>
      <c r="BE13" s="67">
        <v>0.56389999999999996</v>
      </c>
      <c r="BF13" s="54" t="s">
        <v>85</v>
      </c>
      <c r="BG13" s="67">
        <v>0.55640000000000001</v>
      </c>
      <c r="BH13" s="54" t="s">
        <v>4</v>
      </c>
      <c r="BI13" s="67">
        <v>0.55189999999999995</v>
      </c>
      <c r="BJ13" s="73" t="s">
        <v>55</v>
      </c>
      <c r="BK13" s="67">
        <v>0.56020000000000003</v>
      </c>
      <c r="BL13" s="69" t="s">
        <v>33</v>
      </c>
      <c r="BM13" s="70">
        <v>0.56789999999999996</v>
      </c>
      <c r="BN13" s="69" t="s">
        <v>4</v>
      </c>
      <c r="BO13" s="70">
        <v>0.54879999999999995</v>
      </c>
      <c r="BP13" s="69" t="s">
        <v>55</v>
      </c>
      <c r="BQ13" s="70">
        <v>0.55389999999999995</v>
      </c>
      <c r="BR13" s="69" t="s">
        <v>85</v>
      </c>
      <c r="BS13" s="70">
        <v>0.54379999999999995</v>
      </c>
      <c r="BU13" s="71" t="s">
        <v>11</v>
      </c>
    </row>
    <row r="14" spans="1:73" ht="13.5" customHeight="1" x14ac:dyDescent="0.2">
      <c r="A14" s="72">
        <f t="shared" si="0"/>
        <v>13</v>
      </c>
      <c r="B14" s="61" t="s">
        <v>100</v>
      </c>
      <c r="C14" s="67">
        <v>0.55830000000000002</v>
      </c>
      <c r="D14" s="61" t="s">
        <v>100</v>
      </c>
      <c r="E14" s="67">
        <v>0.57099999999999995</v>
      </c>
      <c r="F14" s="54" t="s">
        <v>28</v>
      </c>
      <c r="G14" s="67">
        <v>0.55700000000000005</v>
      </c>
      <c r="H14" s="54" t="s">
        <v>88</v>
      </c>
      <c r="I14" s="67">
        <v>0.5675</v>
      </c>
      <c r="J14" s="61" t="s">
        <v>100</v>
      </c>
      <c r="K14" s="67">
        <v>0.55830000000000002</v>
      </c>
      <c r="L14" s="54" t="s">
        <v>9</v>
      </c>
      <c r="M14" s="67">
        <v>0.56810000000000005</v>
      </c>
      <c r="N14" s="61" t="s">
        <v>13</v>
      </c>
      <c r="O14" s="68">
        <v>0.56540000000000001</v>
      </c>
      <c r="P14" s="61" t="s">
        <v>19</v>
      </c>
      <c r="Q14" s="68">
        <v>0.57310000000000005</v>
      </c>
      <c r="R14" s="54" t="s">
        <v>36</v>
      </c>
      <c r="S14" s="68">
        <v>0.55649999999999999</v>
      </c>
      <c r="T14" s="54" t="s">
        <v>103</v>
      </c>
      <c r="U14" s="68">
        <v>0.55349999999999999</v>
      </c>
      <c r="V14" s="61" t="s">
        <v>73</v>
      </c>
      <c r="W14" s="68">
        <v>0.54010000000000002</v>
      </c>
      <c r="X14" s="61" t="s">
        <v>16</v>
      </c>
      <c r="Y14" s="68">
        <v>0.55289999999999995</v>
      </c>
      <c r="Z14" s="61" t="s">
        <v>73</v>
      </c>
      <c r="AA14" s="68">
        <v>0.54810000000000003</v>
      </c>
      <c r="AB14" s="54" t="s">
        <v>98</v>
      </c>
      <c r="AC14" s="68">
        <v>0.53149999999999997</v>
      </c>
      <c r="AD14" s="61" t="s">
        <v>1</v>
      </c>
      <c r="AE14" s="68">
        <v>0.52290000000000003</v>
      </c>
      <c r="AF14" s="61" t="s">
        <v>100</v>
      </c>
      <c r="AG14" s="68">
        <v>0.54549999999999998</v>
      </c>
      <c r="AH14" s="61" t="s">
        <v>24</v>
      </c>
      <c r="AI14" s="68">
        <v>0.53010000000000002</v>
      </c>
      <c r="AJ14" s="61" t="s">
        <v>35</v>
      </c>
      <c r="AK14" s="68">
        <v>0.54690000000000005</v>
      </c>
      <c r="AL14" s="54" t="s">
        <v>40</v>
      </c>
      <c r="AM14" s="68">
        <v>0.52290000000000003</v>
      </c>
      <c r="AN14" s="61" t="s">
        <v>68</v>
      </c>
      <c r="AO14" s="68">
        <v>0.53969999999999996</v>
      </c>
      <c r="AP14" s="54" t="s">
        <v>94</v>
      </c>
      <c r="AQ14" s="68">
        <v>0.53990000000000005</v>
      </c>
      <c r="AR14" s="54" t="s">
        <v>46</v>
      </c>
      <c r="AS14" s="68">
        <v>0.52739999999999998</v>
      </c>
      <c r="AT14" s="61" t="s">
        <v>5</v>
      </c>
      <c r="AU14" s="68">
        <v>0.5494</v>
      </c>
      <c r="AV14" s="61" t="s">
        <v>35</v>
      </c>
      <c r="AW14" s="68">
        <v>0.53979999999999995</v>
      </c>
      <c r="AX14" s="54" t="s">
        <v>98</v>
      </c>
      <c r="AY14" s="68">
        <v>0.55169999999999997</v>
      </c>
      <c r="AZ14" s="61" t="s">
        <v>28</v>
      </c>
      <c r="BA14" s="68">
        <v>0.55130000000000001</v>
      </c>
      <c r="BB14" s="54" t="s">
        <v>24</v>
      </c>
      <c r="BC14" s="67">
        <v>0.54720000000000002</v>
      </c>
      <c r="BD14" s="54" t="s">
        <v>75</v>
      </c>
      <c r="BE14" s="67">
        <v>0.55459999999999998</v>
      </c>
      <c r="BF14" s="54" t="s">
        <v>11</v>
      </c>
      <c r="BG14" s="67">
        <v>0.55420000000000003</v>
      </c>
      <c r="BH14" s="54" t="s">
        <v>75</v>
      </c>
      <c r="BI14" s="67">
        <v>0.54730000000000001</v>
      </c>
      <c r="BJ14" s="73" t="s">
        <v>19</v>
      </c>
      <c r="BK14" s="67">
        <v>0.53990000000000005</v>
      </c>
      <c r="BL14" s="69" t="s">
        <v>100</v>
      </c>
      <c r="BM14" s="70">
        <v>0.54700000000000004</v>
      </c>
      <c r="BN14" s="69" t="s">
        <v>11</v>
      </c>
      <c r="BO14" s="70">
        <v>0.53520000000000001</v>
      </c>
      <c r="BP14" s="69" t="s">
        <v>11</v>
      </c>
      <c r="BQ14" s="70">
        <v>0.55189999999999995</v>
      </c>
      <c r="BR14" s="69" t="s">
        <v>22</v>
      </c>
      <c r="BS14" s="70">
        <v>0.53700000000000003</v>
      </c>
      <c r="BU14" s="71" t="s">
        <v>2</v>
      </c>
    </row>
    <row r="15" spans="1:73" ht="13.5" customHeight="1" x14ac:dyDescent="0.2">
      <c r="A15" s="72">
        <f t="shared" si="0"/>
        <v>14</v>
      </c>
      <c r="B15" s="61" t="s">
        <v>101</v>
      </c>
      <c r="C15" s="67">
        <v>0.55830000000000002</v>
      </c>
      <c r="D15" s="61" t="s">
        <v>101</v>
      </c>
      <c r="E15" s="67">
        <v>0.57099999999999995</v>
      </c>
      <c r="F15" s="54" t="s">
        <v>29</v>
      </c>
      <c r="G15" s="67">
        <v>0.55700000000000005</v>
      </c>
      <c r="H15" s="54" t="s">
        <v>89</v>
      </c>
      <c r="I15" s="67">
        <v>0.5675</v>
      </c>
      <c r="J15" s="61" t="s">
        <v>101</v>
      </c>
      <c r="K15" s="67">
        <v>0.55830000000000002</v>
      </c>
      <c r="L15" s="54" t="s">
        <v>10</v>
      </c>
      <c r="M15" s="67">
        <v>0.56810000000000005</v>
      </c>
      <c r="N15" s="61" t="s">
        <v>14</v>
      </c>
      <c r="O15" s="68">
        <v>0.56540000000000001</v>
      </c>
      <c r="P15" s="61" t="s">
        <v>18</v>
      </c>
      <c r="Q15" s="68">
        <v>0.57310000000000005</v>
      </c>
      <c r="R15" s="54" t="s">
        <v>37</v>
      </c>
      <c r="S15" s="68">
        <v>0.55649999999999999</v>
      </c>
      <c r="T15" s="54" t="s">
        <v>104</v>
      </c>
      <c r="U15" s="68">
        <v>0.55349999999999999</v>
      </c>
      <c r="V15" s="61" t="s">
        <v>74</v>
      </c>
      <c r="W15" s="68">
        <v>0.54010000000000002</v>
      </c>
      <c r="X15" s="61" t="s">
        <v>45</v>
      </c>
      <c r="Y15" s="68">
        <v>0.55289999999999995</v>
      </c>
      <c r="Z15" s="61" t="s">
        <v>74</v>
      </c>
      <c r="AA15" s="68">
        <v>0.54810000000000003</v>
      </c>
      <c r="AB15" s="54" t="s">
        <v>99</v>
      </c>
      <c r="AC15" s="68">
        <v>0.53149999999999997</v>
      </c>
      <c r="AD15" s="61" t="s">
        <v>34</v>
      </c>
      <c r="AE15" s="68">
        <v>0.52290000000000003</v>
      </c>
      <c r="AF15" s="61" t="s">
        <v>101</v>
      </c>
      <c r="AG15" s="68">
        <v>0.54549999999999998</v>
      </c>
      <c r="AH15" s="61" t="s">
        <v>25</v>
      </c>
      <c r="AI15" s="68">
        <v>0.53010000000000002</v>
      </c>
      <c r="AJ15" s="61" t="s">
        <v>69</v>
      </c>
      <c r="AK15" s="68">
        <v>0.54690000000000005</v>
      </c>
      <c r="AL15" s="54" t="s">
        <v>41</v>
      </c>
      <c r="AM15" s="68">
        <v>0.52290000000000003</v>
      </c>
      <c r="AN15" s="61" t="s">
        <v>85</v>
      </c>
      <c r="AO15" s="68">
        <v>0.53969999999999996</v>
      </c>
      <c r="AP15" s="61" t="s">
        <v>20</v>
      </c>
      <c r="AQ15" s="68">
        <v>0.53810000000000002</v>
      </c>
      <c r="AR15" s="54" t="s">
        <v>47</v>
      </c>
      <c r="AS15" s="68">
        <v>0.52739999999999998</v>
      </c>
      <c r="AT15" s="61" t="s">
        <v>6</v>
      </c>
      <c r="AU15" s="68">
        <v>0.5494</v>
      </c>
      <c r="AV15" s="61" t="s">
        <v>69</v>
      </c>
      <c r="AW15" s="68">
        <v>0.53979999999999995</v>
      </c>
      <c r="AX15" s="54" t="s">
        <v>99</v>
      </c>
      <c r="AY15" s="68">
        <v>0.55169999999999997</v>
      </c>
      <c r="AZ15" s="61" t="s">
        <v>29</v>
      </c>
      <c r="BA15" s="68">
        <v>0.55130000000000001</v>
      </c>
      <c r="BB15" s="54" t="s">
        <v>25</v>
      </c>
      <c r="BC15" s="67">
        <v>0.54720000000000002</v>
      </c>
      <c r="BD15" s="54" t="s">
        <v>14</v>
      </c>
      <c r="BE15" s="67">
        <v>0.55459999999999998</v>
      </c>
      <c r="BF15" s="54" t="s">
        <v>12</v>
      </c>
      <c r="BG15" s="67">
        <v>0.55420000000000003</v>
      </c>
      <c r="BH15" s="54" t="s">
        <v>14</v>
      </c>
      <c r="BI15" s="67">
        <v>0.54730000000000001</v>
      </c>
      <c r="BJ15" s="73" t="s">
        <v>33</v>
      </c>
      <c r="BK15" s="67">
        <v>0.53990000000000005</v>
      </c>
      <c r="BL15" s="69" t="s">
        <v>101</v>
      </c>
      <c r="BM15" s="70">
        <v>0.54700000000000004</v>
      </c>
      <c r="BN15" s="69" t="s">
        <v>12</v>
      </c>
      <c r="BO15" s="70">
        <v>0.53520000000000001</v>
      </c>
      <c r="BP15" s="69" t="s">
        <v>12</v>
      </c>
      <c r="BQ15" s="70">
        <v>0.55189999999999995</v>
      </c>
      <c r="BR15" s="69" t="s">
        <v>23</v>
      </c>
      <c r="BS15" s="70">
        <v>0.53700000000000003</v>
      </c>
      <c r="BT15" s="70"/>
      <c r="BU15" s="71" t="s">
        <v>28</v>
      </c>
    </row>
    <row r="16" spans="1:73" ht="13.5" customHeight="1" x14ac:dyDescent="0.2">
      <c r="A16" s="72">
        <f t="shared" si="0"/>
        <v>15</v>
      </c>
      <c r="B16" s="54" t="s">
        <v>5</v>
      </c>
      <c r="C16" s="67">
        <v>0.55410000000000004</v>
      </c>
      <c r="D16" s="54" t="s">
        <v>16</v>
      </c>
      <c r="E16" s="67">
        <v>0.53969999999999996</v>
      </c>
      <c r="F16" s="54" t="s">
        <v>88</v>
      </c>
      <c r="G16" s="67">
        <v>0.55640000000000001</v>
      </c>
      <c r="H16" s="54" t="s">
        <v>3</v>
      </c>
      <c r="I16" s="67">
        <v>0.56120000000000003</v>
      </c>
      <c r="J16" s="54" t="s">
        <v>5</v>
      </c>
      <c r="K16" s="67">
        <v>0.55410000000000004</v>
      </c>
      <c r="L16" s="54" t="s">
        <v>13</v>
      </c>
      <c r="M16" s="67">
        <v>0.55769999999999997</v>
      </c>
      <c r="N16" s="61" t="s">
        <v>16</v>
      </c>
      <c r="O16" s="68">
        <v>0.55449999999999999</v>
      </c>
      <c r="P16" s="61" t="s">
        <v>100</v>
      </c>
      <c r="Q16" s="68">
        <v>0.55889999999999995</v>
      </c>
      <c r="R16" s="61" t="s">
        <v>20</v>
      </c>
      <c r="S16" s="68">
        <v>0.55279999999999996</v>
      </c>
      <c r="T16" s="61" t="s">
        <v>73</v>
      </c>
      <c r="U16" s="68">
        <v>0.54979999999999996</v>
      </c>
      <c r="V16" s="61" t="s">
        <v>100</v>
      </c>
      <c r="W16" s="68">
        <v>0.53190000000000004</v>
      </c>
      <c r="X16" s="61" t="s">
        <v>43</v>
      </c>
      <c r="Y16" s="68">
        <v>0.54569999999999996</v>
      </c>
      <c r="Z16" s="61" t="s">
        <v>16</v>
      </c>
      <c r="AA16" s="68">
        <v>0.53700000000000003</v>
      </c>
      <c r="AB16" s="54" t="s">
        <v>46</v>
      </c>
      <c r="AC16" s="68">
        <v>0.51439999999999997</v>
      </c>
      <c r="AD16" s="73" t="s">
        <v>19</v>
      </c>
      <c r="AE16" s="68">
        <v>0.5151</v>
      </c>
      <c r="AF16" s="54" t="s">
        <v>46</v>
      </c>
      <c r="AG16" s="68">
        <v>0.54490000000000005</v>
      </c>
      <c r="AH16" s="54" t="s">
        <v>88</v>
      </c>
      <c r="AI16" s="68">
        <v>0.52680000000000005</v>
      </c>
      <c r="AJ16" s="61" t="s">
        <v>1</v>
      </c>
      <c r="AK16" s="68">
        <v>0.53890000000000005</v>
      </c>
      <c r="AL16" s="54" t="s">
        <v>93</v>
      </c>
      <c r="AM16" s="68">
        <v>0.51319999999999999</v>
      </c>
      <c r="AN16" s="54" t="s">
        <v>88</v>
      </c>
      <c r="AO16" s="68">
        <v>0.53439999999999999</v>
      </c>
      <c r="AP16" s="61" t="s">
        <v>21</v>
      </c>
      <c r="AQ16" s="68">
        <v>0.53810000000000002</v>
      </c>
      <c r="AR16" s="54" t="s">
        <v>88</v>
      </c>
      <c r="AS16" s="68">
        <v>0.52610000000000001</v>
      </c>
      <c r="AT16" s="61" t="s">
        <v>91</v>
      </c>
      <c r="AU16" s="68">
        <v>0.53390000000000004</v>
      </c>
      <c r="AV16" s="61" t="s">
        <v>100</v>
      </c>
      <c r="AW16" s="68">
        <v>0.52869999999999995</v>
      </c>
      <c r="AX16" s="61" t="s">
        <v>22</v>
      </c>
      <c r="AY16" s="68">
        <v>0.5514</v>
      </c>
      <c r="AZ16" s="61" t="s">
        <v>34</v>
      </c>
      <c r="BA16" s="68">
        <v>0.54449999999999998</v>
      </c>
      <c r="BB16" s="54" t="s">
        <v>88</v>
      </c>
      <c r="BC16" s="67">
        <v>0.54179999999999995</v>
      </c>
      <c r="BD16" s="54" t="s">
        <v>88</v>
      </c>
      <c r="BE16" s="67">
        <v>0.54720000000000002</v>
      </c>
      <c r="BF16" s="54" t="s">
        <v>22</v>
      </c>
      <c r="BG16" s="67">
        <v>0.55320000000000003</v>
      </c>
      <c r="BH16" s="54" t="s">
        <v>1</v>
      </c>
      <c r="BI16" s="67">
        <v>0.54679999999999995</v>
      </c>
      <c r="BJ16" s="73" t="s">
        <v>16</v>
      </c>
      <c r="BK16" s="67">
        <v>0.53879999999999995</v>
      </c>
      <c r="BL16" s="69" t="s">
        <v>3</v>
      </c>
      <c r="BM16" s="70">
        <v>0.53820000000000001</v>
      </c>
      <c r="BN16" s="69" t="s">
        <v>95</v>
      </c>
      <c r="BO16" s="70">
        <v>0.53149999999999997</v>
      </c>
      <c r="BP16" s="69" t="s">
        <v>24</v>
      </c>
      <c r="BQ16" s="70">
        <v>0.53749999999999998</v>
      </c>
      <c r="BR16" s="69" t="s">
        <v>103</v>
      </c>
      <c r="BS16" s="70">
        <v>0.53369999999999995</v>
      </c>
      <c r="BU16" s="71" t="s">
        <v>150</v>
      </c>
    </row>
    <row r="17" spans="1:73" ht="13.5" customHeight="1" x14ac:dyDescent="0.2">
      <c r="A17" s="72">
        <f t="shared" si="0"/>
        <v>16</v>
      </c>
      <c r="B17" s="54" t="s">
        <v>6</v>
      </c>
      <c r="C17" s="67">
        <v>0.55410000000000004</v>
      </c>
      <c r="D17" s="54" t="s">
        <v>17</v>
      </c>
      <c r="E17" s="67">
        <v>0.53969999999999996</v>
      </c>
      <c r="F17" s="54" t="s">
        <v>89</v>
      </c>
      <c r="G17" s="67">
        <v>0.55640000000000001</v>
      </c>
      <c r="H17" s="54" t="s">
        <v>4</v>
      </c>
      <c r="I17" s="67">
        <v>0.56120000000000003</v>
      </c>
      <c r="J17" s="54" t="s">
        <v>6</v>
      </c>
      <c r="K17" s="67">
        <v>0.55410000000000004</v>
      </c>
      <c r="L17" s="54" t="s">
        <v>14</v>
      </c>
      <c r="M17" s="67">
        <v>0.55769999999999997</v>
      </c>
      <c r="N17" s="61" t="s">
        <v>17</v>
      </c>
      <c r="O17" s="68">
        <v>0.55449999999999999</v>
      </c>
      <c r="P17" s="61" t="s">
        <v>101</v>
      </c>
      <c r="Q17" s="68">
        <v>0.55889999999999995</v>
      </c>
      <c r="R17" s="61" t="s">
        <v>67</v>
      </c>
      <c r="S17" s="68">
        <v>0.55279999999999996</v>
      </c>
      <c r="T17" s="61" t="s">
        <v>74</v>
      </c>
      <c r="U17" s="68">
        <v>0.54979999999999996</v>
      </c>
      <c r="V17" s="61" t="s">
        <v>101</v>
      </c>
      <c r="W17" s="68">
        <v>0.53190000000000004</v>
      </c>
      <c r="X17" s="61" t="s">
        <v>31</v>
      </c>
      <c r="Y17" s="68">
        <v>0.54569999999999996</v>
      </c>
      <c r="Z17" s="61" t="s">
        <v>45</v>
      </c>
      <c r="AA17" s="68">
        <v>0.53700000000000003</v>
      </c>
      <c r="AB17" s="54" t="s">
        <v>47</v>
      </c>
      <c r="AC17" s="68">
        <v>0.51439999999999997</v>
      </c>
      <c r="AD17" s="73" t="s">
        <v>33</v>
      </c>
      <c r="AE17" s="68">
        <v>0.5151</v>
      </c>
      <c r="AF17" s="54" t="s">
        <v>47</v>
      </c>
      <c r="AG17" s="68">
        <v>0.54490000000000005</v>
      </c>
      <c r="AH17" s="54" t="s">
        <v>89</v>
      </c>
      <c r="AI17" s="68">
        <v>0.52680000000000005</v>
      </c>
      <c r="AJ17" s="61" t="s">
        <v>2</v>
      </c>
      <c r="AK17" s="68">
        <v>0.53890000000000005</v>
      </c>
      <c r="AL17" s="54" t="s">
        <v>94</v>
      </c>
      <c r="AM17" s="68">
        <v>0.51319999999999999</v>
      </c>
      <c r="AN17" s="54" t="s">
        <v>89</v>
      </c>
      <c r="AO17" s="68">
        <v>0.53439999999999999</v>
      </c>
      <c r="AP17" s="61" t="s">
        <v>54</v>
      </c>
      <c r="AQ17" s="68">
        <v>0.52110000000000001</v>
      </c>
      <c r="AR17" s="54" t="s">
        <v>89</v>
      </c>
      <c r="AS17" s="68">
        <v>0.52610000000000001</v>
      </c>
      <c r="AT17" s="61" t="s">
        <v>92</v>
      </c>
      <c r="AU17" s="68">
        <v>0.53390000000000004</v>
      </c>
      <c r="AV17" s="61" t="s">
        <v>101</v>
      </c>
      <c r="AW17" s="68">
        <v>0.52869999999999995</v>
      </c>
      <c r="AX17" s="61" t="s">
        <v>23</v>
      </c>
      <c r="AY17" s="68">
        <v>0.5514</v>
      </c>
      <c r="AZ17" s="61" t="s">
        <v>35</v>
      </c>
      <c r="BA17" s="68">
        <v>0.54449999999999998</v>
      </c>
      <c r="BB17" s="54" t="s">
        <v>89</v>
      </c>
      <c r="BC17" s="67">
        <v>0.54179999999999995</v>
      </c>
      <c r="BD17" s="54" t="s">
        <v>89</v>
      </c>
      <c r="BE17" s="67">
        <v>0.54720000000000002</v>
      </c>
      <c r="BF17" s="54" t="s">
        <v>23</v>
      </c>
      <c r="BG17" s="67">
        <v>0.55320000000000003</v>
      </c>
      <c r="BH17" s="54" t="s">
        <v>2</v>
      </c>
      <c r="BI17" s="67">
        <v>0.54679999999999995</v>
      </c>
      <c r="BJ17" s="69" t="s">
        <v>17</v>
      </c>
      <c r="BK17" s="67">
        <v>0.53879999999999995</v>
      </c>
      <c r="BL17" s="69" t="s">
        <v>4</v>
      </c>
      <c r="BM17" s="70">
        <v>0.53820000000000001</v>
      </c>
      <c r="BN17" s="69" t="s">
        <v>96</v>
      </c>
      <c r="BO17" s="70">
        <v>0.53149999999999997</v>
      </c>
      <c r="BP17" s="69" t="s">
        <v>25</v>
      </c>
      <c r="BQ17" s="70">
        <v>0.53749999999999998</v>
      </c>
      <c r="BR17" s="69" t="s">
        <v>104</v>
      </c>
      <c r="BS17" s="70">
        <v>0.53369999999999995</v>
      </c>
      <c r="BT17" s="70"/>
      <c r="BU17" s="71" t="s">
        <v>39</v>
      </c>
    </row>
    <row r="18" spans="1:73" ht="13.5" customHeight="1" x14ac:dyDescent="0.2">
      <c r="A18" s="72">
        <f t="shared" si="0"/>
        <v>17</v>
      </c>
      <c r="B18" s="54" t="s">
        <v>42</v>
      </c>
      <c r="C18" s="67">
        <v>0.5524</v>
      </c>
      <c r="D18" s="54" t="s">
        <v>3</v>
      </c>
      <c r="E18" s="67">
        <v>0.53949999999999998</v>
      </c>
      <c r="F18" s="61" t="s">
        <v>54</v>
      </c>
      <c r="G18" s="67">
        <v>0.55279999999999996</v>
      </c>
      <c r="H18" s="54" t="s">
        <v>36</v>
      </c>
      <c r="I18" s="67">
        <v>0.5605</v>
      </c>
      <c r="J18" s="54" t="s">
        <v>42</v>
      </c>
      <c r="K18" s="67">
        <v>0.5524</v>
      </c>
      <c r="L18" s="54" t="s">
        <v>20</v>
      </c>
      <c r="M18" s="67">
        <v>0.55710000000000004</v>
      </c>
      <c r="N18" s="61" t="s">
        <v>19</v>
      </c>
      <c r="O18" s="68">
        <v>0.55010000000000003</v>
      </c>
      <c r="P18" s="54" t="s">
        <v>46</v>
      </c>
      <c r="Q18" s="68">
        <v>0.55059999999999998</v>
      </c>
      <c r="R18" s="61" t="s">
        <v>68</v>
      </c>
      <c r="S18" s="68">
        <v>0.54210000000000003</v>
      </c>
      <c r="T18" s="61" t="s">
        <v>1</v>
      </c>
      <c r="U18" s="68">
        <v>0.54220000000000002</v>
      </c>
      <c r="V18" s="61" t="s">
        <v>38</v>
      </c>
      <c r="W18" s="68">
        <v>0.53159999999999996</v>
      </c>
      <c r="X18" s="54" t="s">
        <v>88</v>
      </c>
      <c r="Y18" s="68">
        <v>0.54479999999999995</v>
      </c>
      <c r="Z18" s="61" t="s">
        <v>49</v>
      </c>
      <c r="AA18" s="68">
        <v>0.53459999999999996</v>
      </c>
      <c r="AB18" s="61" t="s">
        <v>70</v>
      </c>
      <c r="AC18" s="68">
        <v>0.50839999999999996</v>
      </c>
      <c r="AD18" s="54" t="s">
        <v>98</v>
      </c>
      <c r="AE18" s="68">
        <v>0.51039999999999996</v>
      </c>
      <c r="AF18" s="61" t="s">
        <v>24</v>
      </c>
      <c r="AG18" s="68">
        <v>0.52210000000000001</v>
      </c>
      <c r="AH18" s="61" t="s">
        <v>58</v>
      </c>
      <c r="AI18" s="68">
        <v>0.52480000000000004</v>
      </c>
      <c r="AJ18" s="61" t="s">
        <v>54</v>
      </c>
      <c r="AK18" s="68">
        <v>0.52549999999999997</v>
      </c>
      <c r="AL18" s="61" t="s">
        <v>54</v>
      </c>
      <c r="AM18" s="68">
        <v>0.51049999999999995</v>
      </c>
      <c r="AN18" s="61" t="s">
        <v>48</v>
      </c>
      <c r="AO18" s="68">
        <v>0.496</v>
      </c>
      <c r="AP18" s="61" t="s">
        <v>55</v>
      </c>
      <c r="AQ18" s="68">
        <v>0.52110000000000001</v>
      </c>
      <c r="AR18" s="61" t="s">
        <v>68</v>
      </c>
      <c r="AS18" s="68">
        <v>0.51629999999999998</v>
      </c>
      <c r="AT18" s="61" t="s">
        <v>11</v>
      </c>
      <c r="AU18" s="68">
        <v>0.5262</v>
      </c>
      <c r="AV18" s="61" t="s">
        <v>91</v>
      </c>
      <c r="AW18" s="68">
        <v>0.50280000000000002</v>
      </c>
      <c r="AX18" s="61" t="s">
        <v>68</v>
      </c>
      <c r="AY18" s="68">
        <v>0.54730000000000001</v>
      </c>
      <c r="AZ18" s="61" t="s">
        <v>24</v>
      </c>
      <c r="BA18" s="68">
        <v>0.54279999999999995</v>
      </c>
      <c r="BB18" s="54" t="s">
        <v>35</v>
      </c>
      <c r="BC18" s="67">
        <v>0.52549999999999997</v>
      </c>
      <c r="BD18" s="54" t="s">
        <v>22</v>
      </c>
      <c r="BE18" s="67">
        <v>0.5454</v>
      </c>
      <c r="BF18" s="54" t="s">
        <v>20</v>
      </c>
      <c r="BG18" s="67">
        <v>0.5393</v>
      </c>
      <c r="BH18" s="54" t="s">
        <v>84</v>
      </c>
      <c r="BI18" s="67">
        <v>0.54469999999999996</v>
      </c>
      <c r="BJ18" s="69" t="s">
        <v>98</v>
      </c>
      <c r="BK18" s="67">
        <v>0.53549999999999998</v>
      </c>
      <c r="BL18" s="69" t="s">
        <v>68</v>
      </c>
      <c r="BM18" s="70">
        <v>0.53690000000000004</v>
      </c>
      <c r="BN18" s="69" t="s">
        <v>73</v>
      </c>
      <c r="BO18" s="70">
        <v>0.53120000000000001</v>
      </c>
      <c r="BP18" s="69" t="s">
        <v>48</v>
      </c>
      <c r="BQ18" s="70">
        <v>0.5353</v>
      </c>
      <c r="BR18" s="69" t="s">
        <v>3</v>
      </c>
      <c r="BS18" s="70">
        <v>0.51849999999999996</v>
      </c>
      <c r="BU18" s="71" t="s">
        <v>34</v>
      </c>
    </row>
    <row r="19" spans="1:73" ht="13.5" customHeight="1" x14ac:dyDescent="0.2">
      <c r="A19" s="72">
        <f t="shared" si="0"/>
        <v>18</v>
      </c>
      <c r="B19" s="54" t="s">
        <v>43</v>
      </c>
      <c r="C19" s="67">
        <v>0.5524</v>
      </c>
      <c r="D19" s="54" t="s">
        <v>4</v>
      </c>
      <c r="E19" s="67">
        <v>0.53949999999999998</v>
      </c>
      <c r="F19" s="61" t="s">
        <v>55</v>
      </c>
      <c r="G19" s="67">
        <v>0.55279999999999996</v>
      </c>
      <c r="H19" s="54" t="s">
        <v>37</v>
      </c>
      <c r="I19" s="67">
        <v>0.5605</v>
      </c>
      <c r="J19" s="54" t="s">
        <v>43</v>
      </c>
      <c r="K19" s="67">
        <v>0.5524</v>
      </c>
      <c r="L19" s="54" t="s">
        <v>21</v>
      </c>
      <c r="M19" s="67">
        <v>0.55710000000000004</v>
      </c>
      <c r="N19" s="61" t="s">
        <v>18</v>
      </c>
      <c r="O19" s="68">
        <v>0.55010000000000003</v>
      </c>
      <c r="P19" s="54" t="s">
        <v>47</v>
      </c>
      <c r="Q19" s="68">
        <v>0.55059999999999998</v>
      </c>
      <c r="R19" s="61" t="s">
        <v>85</v>
      </c>
      <c r="S19" s="68">
        <v>0.54210000000000003</v>
      </c>
      <c r="T19" s="61" t="s">
        <v>2</v>
      </c>
      <c r="U19" s="68">
        <v>0.54220000000000002</v>
      </c>
      <c r="V19" s="61" t="s">
        <v>39</v>
      </c>
      <c r="W19" s="68">
        <v>0.53159999999999996</v>
      </c>
      <c r="X19" s="54" t="s">
        <v>89</v>
      </c>
      <c r="Y19" s="68">
        <v>0.54479999999999995</v>
      </c>
      <c r="Z19" s="61" t="s">
        <v>50</v>
      </c>
      <c r="AA19" s="68">
        <v>0.53459999999999996</v>
      </c>
      <c r="AB19" s="61" t="s">
        <v>71</v>
      </c>
      <c r="AC19" s="68">
        <v>0.50839999999999996</v>
      </c>
      <c r="AD19" s="54" t="s">
        <v>99</v>
      </c>
      <c r="AE19" s="68">
        <v>0.51039999999999996</v>
      </c>
      <c r="AF19" s="61" t="s">
        <v>25</v>
      </c>
      <c r="AG19" s="68">
        <v>0.52210000000000001</v>
      </c>
      <c r="AH19" s="61" t="s">
        <v>59</v>
      </c>
      <c r="AI19" s="68">
        <v>0.52480000000000004</v>
      </c>
      <c r="AJ19" s="61" t="s">
        <v>55</v>
      </c>
      <c r="AK19" s="68">
        <v>0.52549999999999997</v>
      </c>
      <c r="AL19" s="61" t="s">
        <v>55</v>
      </c>
      <c r="AM19" s="68">
        <v>0.51049999999999995</v>
      </c>
      <c r="AN19" s="61" t="s">
        <v>102</v>
      </c>
      <c r="AO19" s="68">
        <v>0.496</v>
      </c>
      <c r="AP19" s="61" t="s">
        <v>95</v>
      </c>
      <c r="AQ19" s="68">
        <v>0.51259999999999994</v>
      </c>
      <c r="AR19" s="61" t="s">
        <v>85</v>
      </c>
      <c r="AS19" s="68">
        <v>0.51629999999999998</v>
      </c>
      <c r="AT19" s="61" t="s">
        <v>12</v>
      </c>
      <c r="AU19" s="68">
        <v>0.5262</v>
      </c>
      <c r="AV19" s="61" t="s">
        <v>92</v>
      </c>
      <c r="AW19" s="68">
        <v>0.50280000000000002</v>
      </c>
      <c r="AX19" s="61" t="s">
        <v>85</v>
      </c>
      <c r="AY19" s="68">
        <v>0.54730000000000001</v>
      </c>
      <c r="AZ19" s="61" t="s">
        <v>25</v>
      </c>
      <c r="BA19" s="68">
        <v>0.54279999999999995</v>
      </c>
      <c r="BB19" s="54" t="s">
        <v>69</v>
      </c>
      <c r="BC19" s="67">
        <v>0.52549999999999997</v>
      </c>
      <c r="BD19" s="54" t="s">
        <v>23</v>
      </c>
      <c r="BE19" s="67">
        <v>0.5454</v>
      </c>
      <c r="BF19" s="54" t="s">
        <v>21</v>
      </c>
      <c r="BG19" s="67">
        <v>0.5393</v>
      </c>
      <c r="BH19" s="54" t="s">
        <v>5</v>
      </c>
      <c r="BI19" s="67">
        <v>0.54469999999999996</v>
      </c>
      <c r="BJ19" s="69" t="s">
        <v>99</v>
      </c>
      <c r="BK19" s="67">
        <v>0.53549999999999998</v>
      </c>
      <c r="BL19" s="69" t="s">
        <v>85</v>
      </c>
      <c r="BM19" s="70">
        <v>0.53690000000000004</v>
      </c>
      <c r="BN19" s="69" t="s">
        <v>74</v>
      </c>
      <c r="BO19" s="70">
        <v>0.53120000000000001</v>
      </c>
      <c r="BP19" s="69" t="s">
        <v>81</v>
      </c>
      <c r="BQ19" s="70">
        <v>0.5353</v>
      </c>
      <c r="BR19" s="69" t="s">
        <v>88</v>
      </c>
      <c r="BS19" s="70">
        <v>0.51849999999999996</v>
      </c>
      <c r="BT19" s="70"/>
      <c r="BU19" s="71" t="s">
        <v>56</v>
      </c>
    </row>
    <row r="20" spans="1:73" ht="13.5" customHeight="1" x14ac:dyDescent="0.2">
      <c r="A20" s="72">
        <f t="shared" si="0"/>
        <v>19</v>
      </c>
      <c r="B20" s="54" t="s">
        <v>1</v>
      </c>
      <c r="C20" s="67">
        <v>0.5403</v>
      </c>
      <c r="D20" s="54" t="s">
        <v>22</v>
      </c>
      <c r="E20" s="67">
        <v>0.53449999999999998</v>
      </c>
      <c r="F20" s="54" t="s">
        <v>22</v>
      </c>
      <c r="G20" s="67">
        <v>0.55059999999999998</v>
      </c>
      <c r="H20" s="54" t="s">
        <v>7</v>
      </c>
      <c r="I20" s="67">
        <v>0.5524</v>
      </c>
      <c r="J20" s="54" t="s">
        <v>1</v>
      </c>
      <c r="K20" s="67">
        <v>0.5403</v>
      </c>
      <c r="L20" s="54" t="s">
        <v>1</v>
      </c>
      <c r="M20" s="67">
        <v>0.55100000000000005</v>
      </c>
      <c r="N20" s="61" t="s">
        <v>20</v>
      </c>
      <c r="O20" s="68">
        <v>0.53810000000000002</v>
      </c>
      <c r="P20" s="61" t="s">
        <v>68</v>
      </c>
      <c r="Q20" s="68">
        <v>0.53690000000000004</v>
      </c>
      <c r="R20" s="61" t="s">
        <v>35</v>
      </c>
      <c r="S20" s="68">
        <v>0.53849999999999998</v>
      </c>
      <c r="T20" s="61" t="s">
        <v>16</v>
      </c>
      <c r="U20" s="68">
        <v>0.53910000000000002</v>
      </c>
      <c r="V20" s="61" t="s">
        <v>43</v>
      </c>
      <c r="W20" s="68">
        <v>0.52939999999999998</v>
      </c>
      <c r="X20" s="61" t="s">
        <v>54</v>
      </c>
      <c r="Y20" s="68">
        <v>0.54390000000000005</v>
      </c>
      <c r="Z20" s="61" t="s">
        <v>68</v>
      </c>
      <c r="AA20" s="68">
        <v>0.5333</v>
      </c>
      <c r="AB20" s="61" t="s">
        <v>38</v>
      </c>
      <c r="AC20" s="68">
        <v>0.50739999999999996</v>
      </c>
      <c r="AD20" s="54" t="s">
        <v>88</v>
      </c>
      <c r="AE20" s="68">
        <v>0.51</v>
      </c>
      <c r="AF20" s="54" t="s">
        <v>98</v>
      </c>
      <c r="AG20" s="68">
        <v>0.52170000000000005</v>
      </c>
      <c r="AH20" s="54" t="s">
        <v>40</v>
      </c>
      <c r="AI20" s="68">
        <v>0.50729999999999997</v>
      </c>
      <c r="AJ20" s="61" t="s">
        <v>3</v>
      </c>
      <c r="AK20" s="68">
        <v>0.52339999999999998</v>
      </c>
      <c r="AL20" s="61" t="s">
        <v>68</v>
      </c>
      <c r="AM20" s="68">
        <v>0.50580000000000003</v>
      </c>
      <c r="AN20" s="54" t="s">
        <v>93</v>
      </c>
      <c r="AO20" s="68">
        <v>0.48330000000000001</v>
      </c>
      <c r="AP20" s="61" t="s">
        <v>50</v>
      </c>
      <c r="AQ20" s="68">
        <v>0.51259999999999994</v>
      </c>
      <c r="AR20" s="61" t="s">
        <v>70</v>
      </c>
      <c r="AS20" s="68">
        <v>0.50829999999999997</v>
      </c>
      <c r="AT20" s="54" t="s">
        <v>93</v>
      </c>
      <c r="AU20" s="68">
        <v>0.52470000000000006</v>
      </c>
      <c r="AV20" s="61" t="s">
        <v>3</v>
      </c>
      <c r="AW20" s="68">
        <v>0.49170000000000003</v>
      </c>
      <c r="AX20" s="61" t="s">
        <v>16</v>
      </c>
      <c r="AY20" s="68">
        <v>0.53390000000000004</v>
      </c>
      <c r="AZ20" s="61" t="s">
        <v>20</v>
      </c>
      <c r="BA20" s="68">
        <v>0.53680000000000005</v>
      </c>
      <c r="BB20" s="54" t="s">
        <v>68</v>
      </c>
      <c r="BC20" s="67">
        <v>0.52129999999999999</v>
      </c>
      <c r="BD20" s="54" t="s">
        <v>1</v>
      </c>
      <c r="BE20" s="67">
        <v>0.53739999999999999</v>
      </c>
      <c r="BF20" s="54" t="s">
        <v>24</v>
      </c>
      <c r="BG20" s="67">
        <v>0.53359999999999996</v>
      </c>
      <c r="BH20" s="54" t="s">
        <v>54</v>
      </c>
      <c r="BI20" s="67">
        <v>0.54269999999999996</v>
      </c>
      <c r="BJ20" s="69" t="s">
        <v>3</v>
      </c>
      <c r="BK20" s="67">
        <v>0.53469999999999995</v>
      </c>
      <c r="BL20" s="69" t="s">
        <v>16</v>
      </c>
      <c r="BM20" s="70">
        <v>0.53390000000000004</v>
      </c>
      <c r="BN20" s="69" t="s">
        <v>88</v>
      </c>
      <c r="BO20" s="70">
        <v>0.52210000000000001</v>
      </c>
      <c r="BP20" s="69" t="s">
        <v>9</v>
      </c>
      <c r="BQ20" s="70">
        <v>0.53069999999999995</v>
      </c>
      <c r="BR20" s="69" t="s">
        <v>89</v>
      </c>
      <c r="BS20" s="70">
        <v>0.51849999999999996</v>
      </c>
      <c r="BU20" s="71" t="s">
        <v>60</v>
      </c>
    </row>
    <row r="21" spans="1:73" ht="13.5" customHeight="1" x14ac:dyDescent="0.2">
      <c r="A21" s="72">
        <f t="shared" si="0"/>
        <v>20</v>
      </c>
      <c r="B21" s="54" t="s">
        <v>2</v>
      </c>
      <c r="C21" s="67">
        <v>0.5403</v>
      </c>
      <c r="D21" s="54" t="s">
        <v>23</v>
      </c>
      <c r="E21" s="67">
        <v>0.53449999999999998</v>
      </c>
      <c r="F21" s="54" t="s">
        <v>23</v>
      </c>
      <c r="G21" s="67">
        <v>0.55059999999999998</v>
      </c>
      <c r="H21" s="54" t="s">
        <v>8</v>
      </c>
      <c r="I21" s="67">
        <v>0.5524</v>
      </c>
      <c r="J21" s="54" t="s">
        <v>2</v>
      </c>
      <c r="K21" s="67">
        <v>0.5403</v>
      </c>
      <c r="L21" s="54" t="s">
        <v>2</v>
      </c>
      <c r="M21" s="67">
        <v>0.55100000000000005</v>
      </c>
      <c r="N21" s="61" t="s">
        <v>21</v>
      </c>
      <c r="O21" s="68">
        <v>0.53810000000000002</v>
      </c>
      <c r="P21" s="61" t="s">
        <v>85</v>
      </c>
      <c r="Q21" s="68">
        <v>0.53690000000000004</v>
      </c>
      <c r="R21" s="61" t="s">
        <v>69</v>
      </c>
      <c r="S21" s="68">
        <v>0.53849999999999998</v>
      </c>
      <c r="T21" s="61" t="s">
        <v>17</v>
      </c>
      <c r="U21" s="68">
        <v>0.53910000000000002</v>
      </c>
      <c r="V21" s="61" t="s">
        <v>31</v>
      </c>
      <c r="W21" s="68">
        <v>0.52939999999999998</v>
      </c>
      <c r="X21" s="61" t="s">
        <v>55</v>
      </c>
      <c r="Y21" s="68">
        <v>0.54390000000000005</v>
      </c>
      <c r="Z21" s="61" t="s">
        <v>85</v>
      </c>
      <c r="AA21" s="68">
        <v>0.5333</v>
      </c>
      <c r="AB21" s="61" t="s">
        <v>39</v>
      </c>
      <c r="AC21" s="68">
        <v>0.50739999999999996</v>
      </c>
      <c r="AD21" s="54" t="s">
        <v>89</v>
      </c>
      <c r="AE21" s="68">
        <v>0.51</v>
      </c>
      <c r="AF21" s="54" t="s">
        <v>99</v>
      </c>
      <c r="AG21" s="68">
        <v>0.52170000000000005</v>
      </c>
      <c r="AH21" s="54" t="s">
        <v>41</v>
      </c>
      <c r="AI21" s="68">
        <v>0.50729999999999997</v>
      </c>
      <c r="AJ21" s="61" t="s">
        <v>4</v>
      </c>
      <c r="AK21" s="68">
        <v>0.52339999999999998</v>
      </c>
      <c r="AL21" s="61" t="s">
        <v>85</v>
      </c>
      <c r="AM21" s="68">
        <v>0.50580000000000003</v>
      </c>
      <c r="AN21" s="54" t="s">
        <v>94</v>
      </c>
      <c r="AO21" s="68">
        <v>0.48330000000000001</v>
      </c>
      <c r="AP21" s="61" t="s">
        <v>73</v>
      </c>
      <c r="AQ21" s="68">
        <v>0.496</v>
      </c>
      <c r="AR21" s="61" t="s">
        <v>71</v>
      </c>
      <c r="AS21" s="68">
        <v>0.50829999999999997</v>
      </c>
      <c r="AT21" s="54" t="s">
        <v>94</v>
      </c>
      <c r="AU21" s="68">
        <v>0.52470000000000006</v>
      </c>
      <c r="AV21" s="61" t="s">
        <v>4</v>
      </c>
      <c r="AW21" s="68">
        <v>0.49170000000000003</v>
      </c>
      <c r="AX21" s="61" t="s">
        <v>17</v>
      </c>
      <c r="AY21" s="68">
        <v>0.53390000000000004</v>
      </c>
      <c r="AZ21" s="61" t="s">
        <v>21</v>
      </c>
      <c r="BA21" s="68">
        <v>0.53680000000000005</v>
      </c>
      <c r="BB21" s="54" t="s">
        <v>85</v>
      </c>
      <c r="BC21" s="67">
        <v>0.52129999999999999</v>
      </c>
      <c r="BD21" s="54" t="s">
        <v>2</v>
      </c>
      <c r="BE21" s="67">
        <v>0.53739999999999999</v>
      </c>
      <c r="BF21" s="54" t="s">
        <v>25</v>
      </c>
      <c r="BG21" s="67">
        <v>0.53359999999999996</v>
      </c>
      <c r="BH21" s="54" t="s">
        <v>55</v>
      </c>
      <c r="BI21" s="67">
        <v>0.54269999999999996</v>
      </c>
      <c r="BJ21" s="69" t="s">
        <v>4</v>
      </c>
      <c r="BK21" s="67">
        <v>0.53469999999999995</v>
      </c>
      <c r="BL21" s="69" t="s">
        <v>17</v>
      </c>
      <c r="BM21" s="70">
        <v>0.53390000000000004</v>
      </c>
      <c r="BN21" s="69" t="s">
        <v>89</v>
      </c>
      <c r="BO21" s="70">
        <v>0.52210000000000001</v>
      </c>
      <c r="BP21" s="69" t="s">
        <v>10</v>
      </c>
      <c r="BQ21" s="70">
        <v>0.53069999999999995</v>
      </c>
      <c r="BR21" s="69" t="s">
        <v>4</v>
      </c>
      <c r="BS21" s="70">
        <v>0.51849999999999996</v>
      </c>
      <c r="BT21" s="70"/>
      <c r="BU21" s="71" t="s">
        <v>67</v>
      </c>
    </row>
    <row r="22" spans="1:73" ht="13.5" customHeight="1" x14ac:dyDescent="0.2">
      <c r="A22" s="72">
        <f t="shared" si="0"/>
        <v>21</v>
      </c>
      <c r="B22" s="54" t="s">
        <v>105</v>
      </c>
      <c r="C22" s="67">
        <v>0.53620000000000001</v>
      </c>
      <c r="D22" s="54" t="s">
        <v>11</v>
      </c>
      <c r="E22" s="67">
        <v>0.52049999999999996</v>
      </c>
      <c r="F22" s="54" t="s">
        <v>7</v>
      </c>
      <c r="G22" s="67">
        <v>0.54810000000000003</v>
      </c>
      <c r="H22" s="54" t="s">
        <v>26</v>
      </c>
      <c r="I22" s="67">
        <v>0.54779999999999995</v>
      </c>
      <c r="J22" s="54" t="s">
        <v>105</v>
      </c>
      <c r="K22" s="67">
        <v>0.53620000000000001</v>
      </c>
      <c r="L22" s="54" t="s">
        <v>28</v>
      </c>
      <c r="M22" s="67">
        <v>0.54210000000000003</v>
      </c>
      <c r="N22" s="61" t="s">
        <v>22</v>
      </c>
      <c r="O22" s="68">
        <v>0.53700000000000003</v>
      </c>
      <c r="P22" s="61" t="s">
        <v>9</v>
      </c>
      <c r="Q22" s="68">
        <v>0.53510000000000002</v>
      </c>
      <c r="R22" s="61" t="s">
        <v>84</v>
      </c>
      <c r="S22" s="68">
        <v>0.53590000000000004</v>
      </c>
      <c r="T22" s="61" t="s">
        <v>30</v>
      </c>
      <c r="U22" s="68">
        <v>0.53600000000000003</v>
      </c>
      <c r="V22" s="61" t="s">
        <v>1</v>
      </c>
      <c r="W22" s="68">
        <v>0.52639999999999998</v>
      </c>
      <c r="X22" s="61" t="s">
        <v>100</v>
      </c>
      <c r="Y22" s="68">
        <v>0.54010000000000002</v>
      </c>
      <c r="Z22" s="54" t="s">
        <v>103</v>
      </c>
      <c r="AA22" s="68">
        <v>0.53090000000000004</v>
      </c>
      <c r="AB22" s="54" t="s">
        <v>103</v>
      </c>
      <c r="AC22" s="68">
        <v>0.50739999999999996</v>
      </c>
      <c r="AD22" s="54" t="s">
        <v>93</v>
      </c>
      <c r="AE22" s="68">
        <v>0.50870000000000004</v>
      </c>
      <c r="AF22" s="54" t="s">
        <v>40</v>
      </c>
      <c r="AG22" s="68">
        <v>0.51790000000000003</v>
      </c>
      <c r="AH22" s="54" t="s">
        <v>46</v>
      </c>
      <c r="AI22" s="68">
        <v>0.49969999999999998</v>
      </c>
      <c r="AJ22" s="61" t="s">
        <v>68</v>
      </c>
      <c r="AK22" s="68">
        <v>0.52080000000000004</v>
      </c>
      <c r="AL22" s="61" t="s">
        <v>24</v>
      </c>
      <c r="AM22" s="68">
        <v>0.50129999999999997</v>
      </c>
      <c r="AN22" s="61" t="s">
        <v>70</v>
      </c>
      <c r="AO22" s="68">
        <v>0.47589999999999999</v>
      </c>
      <c r="AP22" s="61" t="s">
        <v>74</v>
      </c>
      <c r="AQ22" s="68">
        <v>0.496</v>
      </c>
      <c r="AR22" s="61" t="s">
        <v>5</v>
      </c>
      <c r="AS22" s="68">
        <v>0.50419999999999998</v>
      </c>
      <c r="AT22" s="61" t="s">
        <v>30</v>
      </c>
      <c r="AU22" s="68">
        <v>0.5232</v>
      </c>
      <c r="AV22" s="54" t="s">
        <v>93</v>
      </c>
      <c r="AW22" s="68">
        <v>0.48699999999999999</v>
      </c>
      <c r="AX22" s="61" t="s">
        <v>100</v>
      </c>
      <c r="AY22" s="68">
        <v>0.52159999999999995</v>
      </c>
      <c r="AZ22" s="54" t="s">
        <v>98</v>
      </c>
      <c r="BA22" s="68">
        <v>0.53649999999999998</v>
      </c>
      <c r="BB22" s="54" t="s">
        <v>100</v>
      </c>
      <c r="BC22" s="67">
        <v>0.51980000000000004</v>
      </c>
      <c r="BD22" s="54" t="s">
        <v>28</v>
      </c>
      <c r="BE22" s="67">
        <v>0.52949999999999997</v>
      </c>
      <c r="BF22" s="54" t="s">
        <v>91</v>
      </c>
      <c r="BG22" s="67">
        <v>0.5282</v>
      </c>
      <c r="BH22" s="54" t="s">
        <v>88</v>
      </c>
      <c r="BI22" s="67">
        <v>0.54120000000000001</v>
      </c>
      <c r="BJ22" s="69" t="s">
        <v>103</v>
      </c>
      <c r="BK22" s="67">
        <v>0.53029999999999999</v>
      </c>
      <c r="BL22" s="69" t="s">
        <v>88</v>
      </c>
      <c r="BM22" s="70">
        <v>0.5272</v>
      </c>
      <c r="BN22" s="69" t="s">
        <v>43</v>
      </c>
      <c r="BO22" s="70">
        <v>0.5101</v>
      </c>
      <c r="BP22" s="69" t="s">
        <v>68</v>
      </c>
      <c r="BQ22" s="70">
        <v>0.52729999999999999</v>
      </c>
      <c r="BR22" s="69" t="s">
        <v>100</v>
      </c>
      <c r="BS22" s="70">
        <v>0.51849999999999996</v>
      </c>
      <c r="BU22" s="71" t="s">
        <v>37</v>
      </c>
    </row>
    <row r="23" spans="1:73" ht="13.5" customHeight="1" x14ac:dyDescent="0.2">
      <c r="A23" s="72">
        <f t="shared" si="0"/>
        <v>22</v>
      </c>
      <c r="B23" s="54" t="s">
        <v>106</v>
      </c>
      <c r="C23" s="67">
        <v>0.53620000000000001</v>
      </c>
      <c r="D23" s="54" t="s">
        <v>12</v>
      </c>
      <c r="E23" s="67">
        <v>0.52049999999999996</v>
      </c>
      <c r="F23" s="54" t="s">
        <v>8</v>
      </c>
      <c r="G23" s="67">
        <v>0.54810000000000003</v>
      </c>
      <c r="H23" s="54" t="s">
        <v>27</v>
      </c>
      <c r="I23" s="67">
        <v>0.54779999999999995</v>
      </c>
      <c r="J23" s="54" t="s">
        <v>106</v>
      </c>
      <c r="K23" s="67">
        <v>0.53620000000000001</v>
      </c>
      <c r="L23" s="54" t="s">
        <v>29</v>
      </c>
      <c r="M23" s="67">
        <v>0.54210000000000003</v>
      </c>
      <c r="N23" s="61" t="s">
        <v>23</v>
      </c>
      <c r="O23" s="68">
        <v>0.53700000000000003</v>
      </c>
      <c r="P23" s="61" t="s">
        <v>10</v>
      </c>
      <c r="Q23" s="68">
        <v>0.53510000000000002</v>
      </c>
      <c r="R23" s="61" t="s">
        <v>5</v>
      </c>
      <c r="S23" s="68">
        <v>0.53590000000000004</v>
      </c>
      <c r="T23" s="61" t="s">
        <v>82</v>
      </c>
      <c r="U23" s="68">
        <v>0.53600000000000003</v>
      </c>
      <c r="V23" s="61" t="s">
        <v>2</v>
      </c>
      <c r="W23" s="68">
        <v>0.52639999999999998</v>
      </c>
      <c r="X23" s="61" t="s">
        <v>101</v>
      </c>
      <c r="Y23" s="68">
        <v>0.54010000000000002</v>
      </c>
      <c r="Z23" s="54" t="s">
        <v>104</v>
      </c>
      <c r="AA23" s="68">
        <v>0.53090000000000004</v>
      </c>
      <c r="AB23" s="54" t="s">
        <v>104</v>
      </c>
      <c r="AC23" s="68">
        <v>0.50739999999999996</v>
      </c>
      <c r="AD23" s="54" t="s">
        <v>94</v>
      </c>
      <c r="AE23" s="68">
        <v>0.50870000000000004</v>
      </c>
      <c r="AF23" s="54" t="s">
        <v>41</v>
      </c>
      <c r="AG23" s="68">
        <v>0.51790000000000003</v>
      </c>
      <c r="AH23" s="54" t="s">
        <v>47</v>
      </c>
      <c r="AI23" s="68">
        <v>0.49969999999999998</v>
      </c>
      <c r="AJ23" s="61" t="s">
        <v>85</v>
      </c>
      <c r="AK23" s="68">
        <v>0.52080000000000004</v>
      </c>
      <c r="AL23" s="61" t="s">
        <v>25</v>
      </c>
      <c r="AM23" s="68">
        <v>0.50129999999999997</v>
      </c>
      <c r="AN23" s="61" t="s">
        <v>71</v>
      </c>
      <c r="AO23" s="68">
        <v>0.47589999999999999</v>
      </c>
      <c r="AP23" s="61" t="s">
        <v>70</v>
      </c>
      <c r="AQ23" s="68">
        <v>0.49590000000000001</v>
      </c>
      <c r="AR23" s="61" t="s">
        <v>6</v>
      </c>
      <c r="AS23" s="68">
        <v>0.50419999999999998</v>
      </c>
      <c r="AT23" s="61" t="s">
        <v>31</v>
      </c>
      <c r="AU23" s="68">
        <v>0.5232</v>
      </c>
      <c r="AV23" s="54" t="s">
        <v>94</v>
      </c>
      <c r="AW23" s="68">
        <v>0.48699999999999999</v>
      </c>
      <c r="AX23" s="61" t="s">
        <v>101</v>
      </c>
      <c r="AY23" s="68">
        <v>0.52159999999999995</v>
      </c>
      <c r="AZ23" s="54" t="s">
        <v>99</v>
      </c>
      <c r="BA23" s="68">
        <v>0.53649999999999998</v>
      </c>
      <c r="BB23" s="54" t="s">
        <v>101</v>
      </c>
      <c r="BC23" s="67">
        <v>0.51980000000000004</v>
      </c>
      <c r="BD23" s="54" t="s">
        <v>29</v>
      </c>
      <c r="BE23" s="67">
        <v>0.52949999999999997</v>
      </c>
      <c r="BF23" s="54" t="s">
        <v>92</v>
      </c>
      <c r="BG23" s="67">
        <v>0.5282</v>
      </c>
      <c r="BH23" s="54" t="s">
        <v>89</v>
      </c>
      <c r="BI23" s="67">
        <v>0.54120000000000001</v>
      </c>
      <c r="BJ23" s="69" t="s">
        <v>104</v>
      </c>
      <c r="BK23" s="67">
        <v>0.53029999999999999</v>
      </c>
      <c r="BL23" s="69" t="s">
        <v>89</v>
      </c>
      <c r="BM23" s="70">
        <v>0.5272</v>
      </c>
      <c r="BN23" s="69" t="s">
        <v>31</v>
      </c>
      <c r="BO23" s="70">
        <v>0.5101</v>
      </c>
      <c r="BP23" s="69" t="s">
        <v>85</v>
      </c>
      <c r="BQ23" s="70">
        <v>0.52729999999999999</v>
      </c>
      <c r="BR23" s="69" t="s">
        <v>101</v>
      </c>
      <c r="BS23" s="70">
        <v>0.51849999999999996</v>
      </c>
      <c r="BU23" s="71" t="s">
        <v>22</v>
      </c>
    </row>
    <row r="24" spans="1:73" ht="13.5" customHeight="1" x14ac:dyDescent="0.2">
      <c r="A24" s="72">
        <f t="shared" si="0"/>
        <v>23</v>
      </c>
      <c r="B24" s="54" t="s">
        <v>98</v>
      </c>
      <c r="C24" s="67">
        <v>0.5242</v>
      </c>
      <c r="D24" s="54" t="s">
        <v>18</v>
      </c>
      <c r="E24" s="67">
        <v>0.51939999999999997</v>
      </c>
      <c r="F24" s="54" t="s">
        <v>62</v>
      </c>
      <c r="G24" s="67">
        <v>0.53680000000000005</v>
      </c>
      <c r="H24" s="61" t="s">
        <v>49</v>
      </c>
      <c r="I24" s="67">
        <v>0.54749999999999999</v>
      </c>
      <c r="J24" s="54" t="s">
        <v>98</v>
      </c>
      <c r="K24" s="67">
        <v>0.5242</v>
      </c>
      <c r="L24" s="54" t="s">
        <v>3</v>
      </c>
      <c r="M24" s="67">
        <v>0.54079999999999995</v>
      </c>
      <c r="N24" s="61" t="s">
        <v>24</v>
      </c>
      <c r="O24" s="68">
        <v>0.52290000000000003</v>
      </c>
      <c r="P24" s="61" t="s">
        <v>16</v>
      </c>
      <c r="Q24" s="68">
        <v>0.53139999999999998</v>
      </c>
      <c r="R24" s="61" t="s">
        <v>75</v>
      </c>
      <c r="S24" s="68">
        <v>0.52929999999999999</v>
      </c>
      <c r="T24" s="61" t="s">
        <v>83</v>
      </c>
      <c r="U24" s="68">
        <v>0.53600000000000003</v>
      </c>
      <c r="V24" s="61" t="s">
        <v>24</v>
      </c>
      <c r="W24" s="68">
        <v>0.51549999999999996</v>
      </c>
      <c r="X24" s="61" t="s">
        <v>38</v>
      </c>
      <c r="Y24" s="68">
        <v>0.53249999999999997</v>
      </c>
      <c r="Z24" s="61" t="s">
        <v>84</v>
      </c>
      <c r="AA24" s="68">
        <v>0.52959999999999996</v>
      </c>
      <c r="AB24" s="61" t="s">
        <v>1</v>
      </c>
      <c r="AC24" s="68">
        <v>0.49380000000000002</v>
      </c>
      <c r="AD24" s="61" t="s">
        <v>46</v>
      </c>
      <c r="AE24" s="68">
        <v>0.50160000000000005</v>
      </c>
      <c r="AF24" s="61" t="s">
        <v>22</v>
      </c>
      <c r="AG24" s="68">
        <v>0.51670000000000005</v>
      </c>
      <c r="AH24" s="61" t="s">
        <v>38</v>
      </c>
      <c r="AI24" s="68">
        <v>0.46700000000000003</v>
      </c>
      <c r="AJ24" s="54" t="s">
        <v>40</v>
      </c>
      <c r="AK24" s="68">
        <v>0.50739999999999996</v>
      </c>
      <c r="AL24" s="61" t="s">
        <v>22</v>
      </c>
      <c r="AM24" s="68">
        <v>0.49540000000000001</v>
      </c>
      <c r="AN24" s="61" t="s">
        <v>54</v>
      </c>
      <c r="AO24" s="68">
        <v>0.47489999999999999</v>
      </c>
      <c r="AP24" s="61" t="s">
        <v>71</v>
      </c>
      <c r="AQ24" s="68">
        <v>0.49590000000000001</v>
      </c>
      <c r="AR24" s="54" t="s">
        <v>98</v>
      </c>
      <c r="AS24" s="68">
        <v>0.50160000000000005</v>
      </c>
      <c r="AT24" s="61" t="s">
        <v>9</v>
      </c>
      <c r="AU24" s="68">
        <v>0.51849999999999996</v>
      </c>
      <c r="AV24" s="61" t="s">
        <v>68</v>
      </c>
      <c r="AW24" s="68">
        <v>0.47710000000000002</v>
      </c>
      <c r="AX24" s="61" t="s">
        <v>1</v>
      </c>
      <c r="AY24" s="68">
        <v>0.51780000000000004</v>
      </c>
      <c r="AZ24" s="61" t="s">
        <v>22</v>
      </c>
      <c r="BA24" s="68">
        <v>0.53290000000000004</v>
      </c>
      <c r="BB24" s="54" t="s">
        <v>54</v>
      </c>
      <c r="BC24" s="67">
        <v>0.51739999999999997</v>
      </c>
      <c r="BD24" s="54" t="s">
        <v>93</v>
      </c>
      <c r="BE24" s="67">
        <v>0.52600000000000002</v>
      </c>
      <c r="BF24" s="54" t="s">
        <v>75</v>
      </c>
      <c r="BG24" s="67">
        <v>0.52180000000000004</v>
      </c>
      <c r="BH24" s="54" t="s">
        <v>36</v>
      </c>
      <c r="BI24" s="67">
        <v>0.53979999999999995</v>
      </c>
      <c r="BJ24" s="69" t="s">
        <v>88</v>
      </c>
      <c r="BK24" s="67">
        <v>0.51160000000000005</v>
      </c>
      <c r="BL24" s="69" t="s">
        <v>75</v>
      </c>
      <c r="BM24" s="70">
        <v>0.52659999999999996</v>
      </c>
      <c r="BN24" s="69" t="s">
        <v>49</v>
      </c>
      <c r="BO24" s="70">
        <v>0.50380000000000003</v>
      </c>
      <c r="BP24" s="69" t="s">
        <v>93</v>
      </c>
      <c r="BQ24" s="70">
        <v>0.52539999999999998</v>
      </c>
      <c r="BR24" s="69" t="s">
        <v>28</v>
      </c>
      <c r="BS24" s="70">
        <v>0.50839999999999996</v>
      </c>
      <c r="BU24" s="71" t="s">
        <v>48</v>
      </c>
    </row>
    <row r="25" spans="1:73" ht="13.5" customHeight="1" x14ac:dyDescent="0.2">
      <c r="A25" s="72">
        <f t="shared" si="0"/>
        <v>24</v>
      </c>
      <c r="B25" s="54" t="s">
        <v>99</v>
      </c>
      <c r="C25" s="67">
        <v>0.5242</v>
      </c>
      <c r="D25" s="54" t="s">
        <v>76</v>
      </c>
      <c r="E25" s="67">
        <v>0.51939999999999997</v>
      </c>
      <c r="F25" s="54" t="s">
        <v>64</v>
      </c>
      <c r="G25" s="67">
        <v>0.53680000000000005</v>
      </c>
      <c r="H25" s="61" t="s">
        <v>50</v>
      </c>
      <c r="I25" s="67">
        <v>0.54749999999999999</v>
      </c>
      <c r="J25" s="54" t="s">
        <v>99</v>
      </c>
      <c r="K25" s="67">
        <v>0.5242</v>
      </c>
      <c r="L25" s="54" t="s">
        <v>4</v>
      </c>
      <c r="M25" s="67">
        <v>0.54079999999999995</v>
      </c>
      <c r="N25" s="72" t="s">
        <v>25</v>
      </c>
      <c r="O25" s="68">
        <v>0.52290000000000003</v>
      </c>
      <c r="P25" s="61" t="s">
        <v>17</v>
      </c>
      <c r="Q25" s="68">
        <v>0.53139999999999998</v>
      </c>
      <c r="R25" s="61" t="s">
        <v>10</v>
      </c>
      <c r="S25" s="68">
        <v>0.52929999999999999</v>
      </c>
      <c r="T25" s="61" t="s">
        <v>31</v>
      </c>
      <c r="U25" s="68">
        <v>0.53600000000000003</v>
      </c>
      <c r="V25" s="61" t="s">
        <v>25</v>
      </c>
      <c r="W25" s="68">
        <v>0.51549999999999996</v>
      </c>
      <c r="X25" s="61" t="s">
        <v>39</v>
      </c>
      <c r="Y25" s="68">
        <v>0.53249999999999997</v>
      </c>
      <c r="Z25" s="61" t="s">
        <v>5</v>
      </c>
      <c r="AA25" s="68">
        <v>0.52959999999999996</v>
      </c>
      <c r="AB25" s="61" t="s">
        <v>2</v>
      </c>
      <c r="AC25" s="68">
        <v>0.49380000000000002</v>
      </c>
      <c r="AD25" s="61" t="s">
        <v>48</v>
      </c>
      <c r="AE25" s="68">
        <v>0.50160000000000005</v>
      </c>
      <c r="AF25" s="61" t="s">
        <v>23</v>
      </c>
      <c r="AG25" s="68">
        <v>0.51670000000000005</v>
      </c>
      <c r="AH25" s="61" t="s">
        <v>39</v>
      </c>
      <c r="AI25" s="68">
        <v>0.46700000000000003</v>
      </c>
      <c r="AJ25" s="54" t="s">
        <v>41</v>
      </c>
      <c r="AK25" s="68">
        <v>0.50739999999999996</v>
      </c>
      <c r="AL25" s="61" t="s">
        <v>23</v>
      </c>
      <c r="AM25" s="68">
        <v>0.49540000000000001</v>
      </c>
      <c r="AN25" s="61" t="s">
        <v>55</v>
      </c>
      <c r="AO25" s="68">
        <v>0.47489999999999999</v>
      </c>
      <c r="AP25" s="61" t="s">
        <v>68</v>
      </c>
      <c r="AQ25" s="68">
        <v>0.48949999999999999</v>
      </c>
      <c r="AR25" s="54" t="s">
        <v>99</v>
      </c>
      <c r="AS25" s="68">
        <v>0.50160000000000005</v>
      </c>
      <c r="AT25" s="61" t="s">
        <v>75</v>
      </c>
      <c r="AU25" s="68">
        <v>0.51849999999999996</v>
      </c>
      <c r="AV25" s="61" t="s">
        <v>85</v>
      </c>
      <c r="AW25" s="68">
        <v>0.47710000000000002</v>
      </c>
      <c r="AX25" s="61" t="s">
        <v>2</v>
      </c>
      <c r="AY25" s="68">
        <v>0.51780000000000004</v>
      </c>
      <c r="AZ25" s="61" t="s">
        <v>23</v>
      </c>
      <c r="BA25" s="68">
        <v>0.53290000000000004</v>
      </c>
      <c r="BB25" s="54" t="s">
        <v>55</v>
      </c>
      <c r="BC25" s="67">
        <v>0.51739999999999997</v>
      </c>
      <c r="BD25" s="54" t="s">
        <v>94</v>
      </c>
      <c r="BE25" s="67">
        <v>0.52600000000000002</v>
      </c>
      <c r="BF25" s="54" t="s">
        <v>14</v>
      </c>
      <c r="BG25" s="67">
        <v>0.52180000000000004</v>
      </c>
      <c r="BH25" s="54" t="s">
        <v>61</v>
      </c>
      <c r="BI25" s="67">
        <v>0.53979999999999995</v>
      </c>
      <c r="BJ25" s="69" t="s">
        <v>89</v>
      </c>
      <c r="BK25" s="67">
        <v>0.51160000000000005</v>
      </c>
      <c r="BL25" s="69" t="s">
        <v>14</v>
      </c>
      <c r="BM25" s="70">
        <v>0.52659999999999996</v>
      </c>
      <c r="BN25" s="69" t="s">
        <v>50</v>
      </c>
      <c r="BO25" s="70">
        <v>0.50380000000000003</v>
      </c>
      <c r="BP25" s="69" t="s">
        <v>94</v>
      </c>
      <c r="BQ25" s="70">
        <v>0.52539999999999998</v>
      </c>
      <c r="BR25" s="69" t="s">
        <v>29</v>
      </c>
      <c r="BS25" s="70">
        <v>0.50839999999999996</v>
      </c>
      <c r="BU25" s="71" t="s">
        <v>41</v>
      </c>
    </row>
    <row r="26" spans="1:73" ht="13.5" customHeight="1" x14ac:dyDescent="0.2">
      <c r="A26" s="72">
        <f t="shared" si="0"/>
        <v>25</v>
      </c>
      <c r="B26" s="54" t="s">
        <v>26</v>
      </c>
      <c r="C26" s="67">
        <v>0.51390000000000002</v>
      </c>
      <c r="D26" s="54" t="s">
        <v>19</v>
      </c>
      <c r="E26" s="67">
        <v>0.51880000000000004</v>
      </c>
      <c r="F26" s="54" t="s">
        <v>13</v>
      </c>
      <c r="G26" s="67">
        <v>0.53610000000000002</v>
      </c>
      <c r="H26" s="54" t="s">
        <v>62</v>
      </c>
      <c r="I26" s="67">
        <v>0.54710000000000003</v>
      </c>
      <c r="J26" s="54" t="s">
        <v>26</v>
      </c>
      <c r="K26" s="67">
        <v>0.51390000000000002</v>
      </c>
      <c r="L26" s="54" t="s">
        <v>19</v>
      </c>
      <c r="M26" s="67">
        <v>0.54049999999999998</v>
      </c>
      <c r="N26" s="61" t="s">
        <v>26</v>
      </c>
      <c r="O26" s="68">
        <v>0.51959999999999995</v>
      </c>
      <c r="P26" s="61" t="s">
        <v>86</v>
      </c>
      <c r="Q26" s="68">
        <v>0.52939999999999998</v>
      </c>
      <c r="R26" s="61" t="s">
        <v>19</v>
      </c>
      <c r="S26" s="68">
        <v>0.52190000000000003</v>
      </c>
      <c r="T26" s="61" t="s">
        <v>100</v>
      </c>
      <c r="U26" s="68">
        <v>0.53390000000000004</v>
      </c>
      <c r="V26" s="61" t="s">
        <v>86</v>
      </c>
      <c r="W26" s="68">
        <v>0.51300000000000001</v>
      </c>
      <c r="X26" s="61" t="s">
        <v>95</v>
      </c>
      <c r="Y26" s="68">
        <v>0.51149999999999995</v>
      </c>
      <c r="Z26" s="61" t="s">
        <v>9</v>
      </c>
      <c r="AA26" s="68">
        <v>0.51980000000000004</v>
      </c>
      <c r="AB26" s="61" t="s">
        <v>49</v>
      </c>
      <c r="AC26" s="68">
        <v>0.48699999999999999</v>
      </c>
      <c r="AD26" s="61" t="s">
        <v>58</v>
      </c>
      <c r="AE26" s="68">
        <v>0.50080000000000002</v>
      </c>
      <c r="AF26" s="61" t="s">
        <v>54</v>
      </c>
      <c r="AG26" s="68">
        <v>0.50190000000000001</v>
      </c>
      <c r="AH26" s="61" t="s">
        <v>54</v>
      </c>
      <c r="AI26" s="68">
        <v>0.46260000000000001</v>
      </c>
      <c r="AJ26" s="61" t="s">
        <v>91</v>
      </c>
      <c r="AK26" s="68">
        <v>0.49809999999999999</v>
      </c>
      <c r="AL26" s="61" t="s">
        <v>73</v>
      </c>
      <c r="AM26" s="68">
        <v>0.49490000000000001</v>
      </c>
      <c r="AN26" s="61" t="s">
        <v>82</v>
      </c>
      <c r="AO26" s="68">
        <v>0.46660000000000001</v>
      </c>
      <c r="AP26" s="61" t="s">
        <v>85</v>
      </c>
      <c r="AQ26" s="68">
        <v>0.48949999999999999</v>
      </c>
      <c r="AR26" s="61" t="s">
        <v>49</v>
      </c>
      <c r="AS26" s="68">
        <v>0.49509999999999998</v>
      </c>
      <c r="AT26" s="54" t="s">
        <v>98</v>
      </c>
      <c r="AU26" s="68">
        <v>0.50770000000000004</v>
      </c>
      <c r="AV26" s="61" t="s">
        <v>24</v>
      </c>
      <c r="AW26" s="68">
        <v>0.47689999999999999</v>
      </c>
      <c r="AX26" s="61" t="s">
        <v>75</v>
      </c>
      <c r="AY26" s="68">
        <v>0.51670000000000005</v>
      </c>
      <c r="AZ26" s="61" t="s">
        <v>11</v>
      </c>
      <c r="BA26" s="68">
        <v>0.52290000000000003</v>
      </c>
      <c r="BB26" s="54" t="s">
        <v>86</v>
      </c>
      <c r="BC26" s="67">
        <v>0.51300000000000001</v>
      </c>
      <c r="BD26" s="54" t="s">
        <v>16</v>
      </c>
      <c r="BE26" s="67">
        <v>0.5181</v>
      </c>
      <c r="BF26" s="54" t="s">
        <v>73</v>
      </c>
      <c r="BG26" s="67">
        <v>0.51990000000000003</v>
      </c>
      <c r="BH26" s="54" t="s">
        <v>103</v>
      </c>
      <c r="BI26" s="67">
        <v>0.53120000000000001</v>
      </c>
      <c r="BJ26" s="69" t="s">
        <v>28</v>
      </c>
      <c r="BK26" s="67">
        <v>0.50870000000000004</v>
      </c>
      <c r="BL26" s="69" t="s">
        <v>46</v>
      </c>
      <c r="BM26" s="70">
        <v>0.51800000000000002</v>
      </c>
      <c r="BN26" s="69" t="s">
        <v>98</v>
      </c>
      <c r="BO26" s="70">
        <v>0.50080000000000002</v>
      </c>
      <c r="BP26" s="69" t="s">
        <v>46</v>
      </c>
      <c r="BQ26" s="70">
        <v>0.51800000000000002</v>
      </c>
      <c r="BR26" s="69" t="s">
        <v>49</v>
      </c>
      <c r="BS26" s="70">
        <v>0.49330000000000002</v>
      </c>
      <c r="BU26" s="71" t="s">
        <v>72</v>
      </c>
    </row>
    <row r="27" spans="1:73" ht="13.5" customHeight="1" x14ac:dyDescent="0.2">
      <c r="A27" s="72">
        <f t="shared" si="0"/>
        <v>26</v>
      </c>
      <c r="B27" s="54" t="s">
        <v>27</v>
      </c>
      <c r="C27" s="67">
        <v>0.51390000000000002</v>
      </c>
      <c r="D27" s="54" t="s">
        <v>33</v>
      </c>
      <c r="E27" s="67">
        <v>0.51880000000000004</v>
      </c>
      <c r="F27" s="54" t="s">
        <v>14</v>
      </c>
      <c r="G27" s="67">
        <v>0.53610000000000002</v>
      </c>
      <c r="H27" s="54" t="s">
        <v>63</v>
      </c>
      <c r="I27" s="67">
        <v>0.54710000000000003</v>
      </c>
      <c r="J27" s="54" t="s">
        <v>27</v>
      </c>
      <c r="K27" s="67">
        <v>0.51390000000000002</v>
      </c>
      <c r="L27" s="54" t="s">
        <v>33</v>
      </c>
      <c r="M27" s="67">
        <v>0.54049999999999998</v>
      </c>
      <c r="N27" s="61" t="s">
        <v>27</v>
      </c>
      <c r="O27" s="68">
        <v>0.51959999999999995</v>
      </c>
      <c r="P27" s="65" t="s">
        <v>87</v>
      </c>
      <c r="Q27" s="68">
        <v>0.52939999999999998</v>
      </c>
      <c r="R27" s="61" t="s">
        <v>33</v>
      </c>
      <c r="S27" s="68">
        <v>0.52190000000000003</v>
      </c>
      <c r="T27" s="61" t="s">
        <v>101</v>
      </c>
      <c r="U27" s="68">
        <v>0.53390000000000004</v>
      </c>
      <c r="V27" s="61" t="s">
        <v>87</v>
      </c>
      <c r="W27" s="68">
        <v>0.51300000000000001</v>
      </c>
      <c r="X27" s="61" t="s">
        <v>96</v>
      </c>
      <c r="Y27" s="68">
        <v>0.51149999999999995</v>
      </c>
      <c r="Z27" s="61" t="s">
        <v>10</v>
      </c>
      <c r="AA27" s="68">
        <v>0.51980000000000004</v>
      </c>
      <c r="AB27" s="61" t="s">
        <v>50</v>
      </c>
      <c r="AC27" s="68">
        <v>0.48699999999999999</v>
      </c>
      <c r="AD27" s="61" t="s">
        <v>59</v>
      </c>
      <c r="AE27" s="68">
        <v>0.50080000000000002</v>
      </c>
      <c r="AF27" s="61" t="s">
        <v>55</v>
      </c>
      <c r="AG27" s="68">
        <v>0.50190000000000001</v>
      </c>
      <c r="AH27" s="61" t="s">
        <v>55</v>
      </c>
      <c r="AI27" s="68">
        <v>0.46260000000000001</v>
      </c>
      <c r="AJ27" s="61" t="s">
        <v>92</v>
      </c>
      <c r="AK27" s="68">
        <v>0.49809999999999999</v>
      </c>
      <c r="AL27" s="61" t="s">
        <v>74</v>
      </c>
      <c r="AM27" s="68">
        <v>0.49490000000000001</v>
      </c>
      <c r="AN27" s="61" t="s">
        <v>90</v>
      </c>
      <c r="AO27" s="68">
        <v>0.46660000000000001</v>
      </c>
      <c r="AP27" s="61" t="s">
        <v>38</v>
      </c>
      <c r="AQ27" s="68">
        <v>0.47299999999999998</v>
      </c>
      <c r="AR27" s="61" t="s">
        <v>50</v>
      </c>
      <c r="AS27" s="68">
        <v>0.49509999999999998</v>
      </c>
      <c r="AT27" s="54" t="s">
        <v>99</v>
      </c>
      <c r="AU27" s="68">
        <v>0.50770000000000004</v>
      </c>
      <c r="AV27" s="61" t="s">
        <v>25</v>
      </c>
      <c r="AW27" s="68">
        <v>0.47689999999999999</v>
      </c>
      <c r="AX27" s="61" t="s">
        <v>14</v>
      </c>
      <c r="AY27" s="68">
        <v>0.51670000000000005</v>
      </c>
      <c r="AZ27" s="61" t="s">
        <v>12</v>
      </c>
      <c r="BA27" s="68">
        <v>0.52290000000000003</v>
      </c>
      <c r="BB27" s="54" t="s">
        <v>87</v>
      </c>
      <c r="BC27" s="67">
        <v>0.51300000000000001</v>
      </c>
      <c r="BD27" s="54" t="s">
        <v>17</v>
      </c>
      <c r="BE27" s="67">
        <v>0.5181</v>
      </c>
      <c r="BF27" s="54" t="s">
        <v>74</v>
      </c>
      <c r="BG27" s="67">
        <v>0.51990000000000003</v>
      </c>
      <c r="BH27" s="54" t="s">
        <v>104</v>
      </c>
      <c r="BI27" s="67">
        <v>0.53120000000000001</v>
      </c>
      <c r="BJ27" s="69" t="s">
        <v>29</v>
      </c>
      <c r="BK27" s="67">
        <v>0.50870000000000004</v>
      </c>
      <c r="BL27" s="69" t="s">
        <v>47</v>
      </c>
      <c r="BM27" s="70">
        <v>0.51800000000000002</v>
      </c>
      <c r="BN27" s="69" t="s">
        <v>99</v>
      </c>
      <c r="BO27" s="70">
        <v>0.50080000000000002</v>
      </c>
      <c r="BP27" s="69" t="s">
        <v>47</v>
      </c>
      <c r="BQ27" s="70">
        <v>0.51800000000000002</v>
      </c>
      <c r="BR27" s="69" t="s">
        <v>50</v>
      </c>
      <c r="BS27" s="70">
        <v>0.49330000000000002</v>
      </c>
      <c r="BU27" s="71" t="s">
        <v>49</v>
      </c>
    </row>
    <row r="28" spans="1:73" ht="13.5" customHeight="1" x14ac:dyDescent="0.2">
      <c r="A28" s="72">
        <f t="shared" si="0"/>
        <v>27</v>
      </c>
      <c r="B28" s="54" t="s">
        <v>19</v>
      </c>
      <c r="C28" s="67">
        <v>0.51100000000000001</v>
      </c>
      <c r="D28" s="61" t="s">
        <v>49</v>
      </c>
      <c r="E28" s="67">
        <v>0.51019999999999999</v>
      </c>
      <c r="F28" s="54" t="s">
        <v>103</v>
      </c>
      <c r="G28" s="67">
        <v>0.53400000000000003</v>
      </c>
      <c r="H28" s="54" t="s">
        <v>22</v>
      </c>
      <c r="I28" s="67">
        <v>0.54669999999999996</v>
      </c>
      <c r="J28" s="54" t="s">
        <v>19</v>
      </c>
      <c r="K28" s="67">
        <v>0.51100000000000001</v>
      </c>
      <c r="L28" s="54" t="s">
        <v>93</v>
      </c>
      <c r="M28" s="67">
        <v>0.52829999999999999</v>
      </c>
      <c r="N28" s="61" t="s">
        <v>28</v>
      </c>
      <c r="O28" s="68">
        <v>0.51849999999999996</v>
      </c>
      <c r="P28" s="61" t="s">
        <v>1</v>
      </c>
      <c r="Q28" s="68">
        <v>0.51929999999999998</v>
      </c>
      <c r="R28" s="54" t="s">
        <v>51</v>
      </c>
      <c r="S28" s="68">
        <v>0.5151</v>
      </c>
      <c r="T28" s="61" t="s">
        <v>28</v>
      </c>
      <c r="U28" s="68">
        <v>0.52780000000000005</v>
      </c>
      <c r="V28" s="54" t="s">
        <v>36</v>
      </c>
      <c r="W28" s="68">
        <v>0.50439999999999996</v>
      </c>
      <c r="X28" s="61" t="s">
        <v>73</v>
      </c>
      <c r="Y28" s="68">
        <v>0.50270000000000004</v>
      </c>
      <c r="Z28" s="61" t="s">
        <v>70</v>
      </c>
      <c r="AA28" s="68">
        <v>0.51480000000000004</v>
      </c>
      <c r="AB28" s="61" t="s">
        <v>24</v>
      </c>
      <c r="AC28" s="68">
        <v>0.48499999999999999</v>
      </c>
      <c r="AD28" s="61" t="s">
        <v>82</v>
      </c>
      <c r="AE28" s="68">
        <v>0.49959999999999999</v>
      </c>
      <c r="AF28" s="61" t="s">
        <v>38</v>
      </c>
      <c r="AG28" s="68">
        <v>0.49690000000000001</v>
      </c>
      <c r="AH28" s="61" t="s">
        <v>73</v>
      </c>
      <c r="AI28" s="68">
        <v>0.45829999999999999</v>
      </c>
      <c r="AJ28" s="61" t="s">
        <v>100</v>
      </c>
      <c r="AK28" s="68">
        <v>0.4919</v>
      </c>
      <c r="AL28" s="61" t="s">
        <v>5</v>
      </c>
      <c r="AM28" s="68">
        <v>0.4929</v>
      </c>
      <c r="AN28" s="61" t="s">
        <v>58</v>
      </c>
      <c r="AO28" s="68">
        <v>0.45829999999999999</v>
      </c>
      <c r="AP28" s="61" t="s">
        <v>39</v>
      </c>
      <c r="AQ28" s="68">
        <v>0.47299999999999998</v>
      </c>
      <c r="AR28" s="61" t="s">
        <v>95</v>
      </c>
      <c r="AS28" s="68">
        <v>0.49009999999999998</v>
      </c>
      <c r="AT28" s="54" t="s">
        <v>46</v>
      </c>
      <c r="AU28" s="68">
        <v>0.48770000000000002</v>
      </c>
      <c r="AV28" s="54" t="s">
        <v>103</v>
      </c>
      <c r="AW28" s="68">
        <v>0.47389999999999999</v>
      </c>
      <c r="AX28" s="54" t="s">
        <v>103</v>
      </c>
      <c r="AY28" s="68">
        <v>0.51</v>
      </c>
      <c r="AZ28" s="61" t="s">
        <v>30</v>
      </c>
      <c r="BA28" s="68">
        <v>0.51549999999999996</v>
      </c>
      <c r="BB28" s="54" t="s">
        <v>43</v>
      </c>
      <c r="BC28" s="67">
        <v>0.50700000000000001</v>
      </c>
      <c r="BD28" s="54" t="s">
        <v>34</v>
      </c>
      <c r="BE28" s="67">
        <v>0.50749999999999995</v>
      </c>
      <c r="BF28" s="54" t="s">
        <v>9</v>
      </c>
      <c r="BG28" s="67">
        <v>0.50790000000000002</v>
      </c>
      <c r="BH28" s="54" t="s">
        <v>11</v>
      </c>
      <c r="BI28" s="67">
        <v>0.5212</v>
      </c>
      <c r="BJ28" s="69" t="s">
        <v>49</v>
      </c>
      <c r="BK28" s="67">
        <v>0.50790000000000002</v>
      </c>
      <c r="BL28" s="69" t="s">
        <v>9</v>
      </c>
      <c r="BM28" s="70">
        <v>0.51600000000000001</v>
      </c>
      <c r="BN28" s="69" t="s">
        <v>22</v>
      </c>
      <c r="BO28" s="70">
        <v>0.49919999999999998</v>
      </c>
      <c r="BP28" s="69" t="s">
        <v>75</v>
      </c>
      <c r="BQ28" s="70">
        <v>0.51590000000000003</v>
      </c>
      <c r="BR28" s="69" t="s">
        <v>1</v>
      </c>
      <c r="BS28" s="70">
        <v>0.48110000000000003</v>
      </c>
      <c r="BU28" s="71" t="s">
        <v>65</v>
      </c>
    </row>
    <row r="29" spans="1:73" ht="13.5" customHeight="1" x14ac:dyDescent="0.2">
      <c r="A29" s="72">
        <f t="shared" si="0"/>
        <v>28</v>
      </c>
      <c r="B29" s="54" t="s">
        <v>33</v>
      </c>
      <c r="C29" s="67">
        <v>0.51100000000000001</v>
      </c>
      <c r="D29" s="61" t="s">
        <v>50</v>
      </c>
      <c r="E29" s="67">
        <v>0.51019999999999999</v>
      </c>
      <c r="F29" s="54" t="s">
        <v>104</v>
      </c>
      <c r="G29" s="67">
        <v>0.53400000000000003</v>
      </c>
      <c r="H29" s="54" t="s">
        <v>23</v>
      </c>
      <c r="I29" s="67">
        <v>0.54669999999999996</v>
      </c>
      <c r="J29" s="54" t="s">
        <v>33</v>
      </c>
      <c r="K29" s="67">
        <v>0.51100000000000001</v>
      </c>
      <c r="L29" s="54" t="s">
        <v>94</v>
      </c>
      <c r="M29" s="67">
        <v>0.52829999999999999</v>
      </c>
      <c r="N29" s="61" t="s">
        <v>29</v>
      </c>
      <c r="O29" s="68">
        <v>0.51849999999999996</v>
      </c>
      <c r="P29" s="61" t="s">
        <v>2</v>
      </c>
      <c r="Q29" s="68">
        <v>0.51929999999999998</v>
      </c>
      <c r="R29" s="54" t="s">
        <v>52</v>
      </c>
      <c r="S29" s="68">
        <v>0.5151</v>
      </c>
      <c r="T29" s="61" t="s">
        <v>29</v>
      </c>
      <c r="U29" s="68">
        <v>0.52780000000000005</v>
      </c>
      <c r="V29" s="54" t="s">
        <v>37</v>
      </c>
      <c r="W29" s="68">
        <v>0.50439999999999996</v>
      </c>
      <c r="X29" s="61" t="s">
        <v>74</v>
      </c>
      <c r="Y29" s="68">
        <v>0.50270000000000004</v>
      </c>
      <c r="Z29" s="61" t="s">
        <v>71</v>
      </c>
      <c r="AA29" s="68">
        <v>0.51480000000000004</v>
      </c>
      <c r="AB29" s="61" t="s">
        <v>25</v>
      </c>
      <c r="AC29" s="68">
        <v>0.48499999999999999</v>
      </c>
      <c r="AD29" s="61" t="s">
        <v>90</v>
      </c>
      <c r="AE29" s="68">
        <v>0.49959999999999999</v>
      </c>
      <c r="AF29" s="61" t="s">
        <v>39</v>
      </c>
      <c r="AG29" s="68">
        <v>0.49690000000000001</v>
      </c>
      <c r="AH29" s="61" t="s">
        <v>74</v>
      </c>
      <c r="AI29" s="68">
        <v>0.45829999999999999</v>
      </c>
      <c r="AJ29" s="61" t="s">
        <v>101</v>
      </c>
      <c r="AK29" s="68">
        <v>0.4919</v>
      </c>
      <c r="AL29" s="61" t="s">
        <v>6</v>
      </c>
      <c r="AM29" s="68">
        <v>0.4929</v>
      </c>
      <c r="AN29" s="61" t="s">
        <v>95</v>
      </c>
      <c r="AO29" s="68">
        <v>0.45829999999999999</v>
      </c>
      <c r="AP29" s="61" t="s">
        <v>58</v>
      </c>
      <c r="AQ29" s="68">
        <v>0.4632</v>
      </c>
      <c r="AR29" s="61" t="s">
        <v>96</v>
      </c>
      <c r="AS29" s="68">
        <v>0.49009999999999998</v>
      </c>
      <c r="AT29" s="61" t="s">
        <v>86</v>
      </c>
      <c r="AU29" s="68">
        <v>0.48770000000000002</v>
      </c>
      <c r="AV29" s="54" t="s">
        <v>104</v>
      </c>
      <c r="AW29" s="68">
        <v>0.47389999999999999</v>
      </c>
      <c r="AX29" s="54" t="s">
        <v>104</v>
      </c>
      <c r="AY29" s="68">
        <v>0.51</v>
      </c>
      <c r="AZ29" s="61" t="s">
        <v>31</v>
      </c>
      <c r="BA29" s="68">
        <v>0.51549999999999996</v>
      </c>
      <c r="BB29" s="54" t="s">
        <v>63</v>
      </c>
      <c r="BC29" s="67">
        <v>0.50700000000000001</v>
      </c>
      <c r="BD29" s="54" t="s">
        <v>35</v>
      </c>
      <c r="BE29" s="67">
        <v>0.50749999999999995</v>
      </c>
      <c r="BF29" s="54" t="s">
        <v>10</v>
      </c>
      <c r="BG29" s="67">
        <v>0.50790000000000002</v>
      </c>
      <c r="BH29" s="54" t="s">
        <v>12</v>
      </c>
      <c r="BI29" s="67">
        <v>0.5212</v>
      </c>
      <c r="BJ29" s="69" t="s">
        <v>50</v>
      </c>
      <c r="BK29" s="67">
        <v>0.50790000000000002</v>
      </c>
      <c r="BL29" s="69" t="s">
        <v>10</v>
      </c>
      <c r="BM29" s="70">
        <v>0.51600000000000001</v>
      </c>
      <c r="BN29" s="69" t="s">
        <v>23</v>
      </c>
      <c r="BO29" s="70">
        <v>0.49919999999999998</v>
      </c>
      <c r="BP29" s="69" t="s">
        <v>14</v>
      </c>
      <c r="BQ29" s="70">
        <v>0.51590000000000003</v>
      </c>
      <c r="BR29" s="69" t="s">
        <v>2</v>
      </c>
      <c r="BS29" s="70">
        <v>0.48110000000000003</v>
      </c>
      <c r="BU29" s="71" t="s">
        <v>58</v>
      </c>
    </row>
    <row r="30" spans="1:73" ht="13.5" customHeight="1" x14ac:dyDescent="0.2">
      <c r="A30" s="72">
        <f t="shared" si="0"/>
        <v>29</v>
      </c>
      <c r="B30" s="54" t="s">
        <v>3</v>
      </c>
      <c r="C30" s="67">
        <v>0.50739999999999996</v>
      </c>
      <c r="D30" s="54" t="s">
        <v>13</v>
      </c>
      <c r="E30" s="67">
        <v>0.50919999999999999</v>
      </c>
      <c r="F30" s="54" t="s">
        <v>11</v>
      </c>
      <c r="G30" s="67">
        <v>0.53339999999999999</v>
      </c>
      <c r="H30" s="54" t="s">
        <v>9</v>
      </c>
      <c r="I30" s="67">
        <v>0.54369999999999996</v>
      </c>
      <c r="J30" s="54" t="s">
        <v>3</v>
      </c>
      <c r="K30" s="67">
        <v>0.50739999999999996</v>
      </c>
      <c r="L30" s="54" t="s">
        <v>30</v>
      </c>
      <c r="M30" s="67">
        <v>0.52059999999999995</v>
      </c>
      <c r="N30" s="61" t="s">
        <v>30</v>
      </c>
      <c r="O30" s="68">
        <v>0.5131</v>
      </c>
      <c r="P30" s="61" t="s">
        <v>73</v>
      </c>
      <c r="Q30" s="68">
        <v>0.51859999999999995</v>
      </c>
      <c r="R30" s="54" t="s">
        <v>98</v>
      </c>
      <c r="S30" s="68">
        <v>0.51490000000000002</v>
      </c>
      <c r="T30" s="61" t="s">
        <v>24</v>
      </c>
      <c r="U30" s="68">
        <v>0.52470000000000006</v>
      </c>
      <c r="V30" s="61" t="s">
        <v>34</v>
      </c>
      <c r="W30" s="68">
        <v>0.50419999999999998</v>
      </c>
      <c r="X30" s="61" t="s">
        <v>49</v>
      </c>
      <c r="Y30" s="68">
        <v>0.49469999999999997</v>
      </c>
      <c r="Z30" s="54" t="s">
        <v>93</v>
      </c>
      <c r="AA30" s="68">
        <v>0.50860000000000005</v>
      </c>
      <c r="AB30" s="61" t="s">
        <v>97</v>
      </c>
      <c r="AC30" s="68">
        <v>0.4728</v>
      </c>
      <c r="AD30" s="54" t="s">
        <v>40</v>
      </c>
      <c r="AE30" s="68">
        <v>0.49590000000000001</v>
      </c>
      <c r="AF30" s="61" t="s">
        <v>49</v>
      </c>
      <c r="AG30" s="68">
        <v>0.49659999999999999</v>
      </c>
      <c r="AH30" s="61" t="s">
        <v>82</v>
      </c>
      <c r="AI30" s="68">
        <v>0.44890000000000002</v>
      </c>
      <c r="AJ30" s="61" t="s">
        <v>22</v>
      </c>
      <c r="AK30" s="68">
        <v>0.4874</v>
      </c>
      <c r="AL30" s="54" t="s">
        <v>103</v>
      </c>
      <c r="AM30" s="68">
        <v>0.46300000000000002</v>
      </c>
      <c r="AN30" s="61" t="s">
        <v>59</v>
      </c>
      <c r="AO30" s="68">
        <v>0.45829999999999999</v>
      </c>
      <c r="AP30" s="61" t="s">
        <v>59</v>
      </c>
      <c r="AQ30" s="68">
        <v>0.4632</v>
      </c>
      <c r="AR30" s="61" t="s">
        <v>54</v>
      </c>
      <c r="AS30" s="68">
        <v>0.47470000000000001</v>
      </c>
      <c r="AT30" s="61" t="s">
        <v>87</v>
      </c>
      <c r="AU30" s="68">
        <v>0.48770000000000002</v>
      </c>
      <c r="AV30" s="54" t="s">
        <v>48</v>
      </c>
      <c r="AW30" s="68">
        <v>0.4713</v>
      </c>
      <c r="AX30" s="61" t="s">
        <v>54</v>
      </c>
      <c r="AY30" s="68">
        <v>0.50649999999999995</v>
      </c>
      <c r="AZ30" s="61" t="s">
        <v>100</v>
      </c>
      <c r="BA30" s="68">
        <v>0.50819999999999999</v>
      </c>
      <c r="BB30" s="54" t="s">
        <v>70</v>
      </c>
      <c r="BC30" s="67">
        <v>0.50619999999999998</v>
      </c>
      <c r="BD30" s="54" t="s">
        <v>103</v>
      </c>
      <c r="BE30" s="67">
        <v>0.5</v>
      </c>
      <c r="BF30" s="54" t="s">
        <v>82</v>
      </c>
      <c r="BG30" s="67">
        <v>0.50600000000000001</v>
      </c>
      <c r="BH30" s="54" t="s">
        <v>28</v>
      </c>
      <c r="BI30" s="67">
        <v>0.50480000000000003</v>
      </c>
      <c r="BJ30" s="73" t="s">
        <v>1</v>
      </c>
      <c r="BK30" s="67">
        <v>0.49969999999999998</v>
      </c>
      <c r="BL30" s="69" t="s">
        <v>1</v>
      </c>
      <c r="BM30" s="70">
        <v>0.50339999999999996</v>
      </c>
      <c r="BN30" s="69" t="s">
        <v>103</v>
      </c>
      <c r="BO30" s="70">
        <v>0.49880000000000002</v>
      </c>
      <c r="BP30" s="69" t="s">
        <v>19</v>
      </c>
      <c r="BQ30" s="70">
        <v>0.5111</v>
      </c>
      <c r="BR30" s="69" t="s">
        <v>95</v>
      </c>
      <c r="BS30" s="70">
        <v>0.47470000000000001</v>
      </c>
      <c r="BT30" s="70"/>
      <c r="BU30" s="71" t="s">
        <v>184</v>
      </c>
    </row>
    <row r="31" spans="1:73" ht="13.5" customHeight="1" x14ac:dyDescent="0.2">
      <c r="A31" s="72">
        <f t="shared" si="0"/>
        <v>30</v>
      </c>
      <c r="B31" s="54" t="s">
        <v>4</v>
      </c>
      <c r="C31" s="67">
        <v>0.50739999999999996</v>
      </c>
      <c r="D31" s="54" t="s">
        <v>14</v>
      </c>
      <c r="E31" s="67">
        <v>0.50919999999999999</v>
      </c>
      <c r="F31" s="54" t="s">
        <v>12</v>
      </c>
      <c r="G31" s="67">
        <v>0.53339999999999999</v>
      </c>
      <c r="H31" s="54" t="s">
        <v>10</v>
      </c>
      <c r="I31" s="67">
        <v>0.54369999999999996</v>
      </c>
      <c r="J31" s="54" t="s">
        <v>4</v>
      </c>
      <c r="K31" s="67">
        <v>0.50739999999999996</v>
      </c>
      <c r="L31" s="54" t="s">
        <v>31</v>
      </c>
      <c r="M31" s="67">
        <v>0.52059999999999995</v>
      </c>
      <c r="N31" s="54" t="s">
        <v>46</v>
      </c>
      <c r="O31" s="68">
        <v>0.5131</v>
      </c>
      <c r="P31" s="61" t="s">
        <v>74</v>
      </c>
      <c r="Q31" s="68">
        <v>0.51859999999999995</v>
      </c>
      <c r="R31" s="54" t="s">
        <v>99</v>
      </c>
      <c r="S31" s="68">
        <v>0.51490000000000002</v>
      </c>
      <c r="T31" s="61" t="s">
        <v>25</v>
      </c>
      <c r="U31" s="68">
        <v>0.52470000000000006</v>
      </c>
      <c r="V31" s="61" t="s">
        <v>35</v>
      </c>
      <c r="W31" s="68">
        <v>0.50419999999999998</v>
      </c>
      <c r="X31" s="61" t="s">
        <v>50</v>
      </c>
      <c r="Y31" s="68">
        <v>0.49469999999999997</v>
      </c>
      <c r="Z31" s="54" t="s">
        <v>94</v>
      </c>
      <c r="AA31" s="68">
        <v>0.50860000000000005</v>
      </c>
      <c r="AB31" s="61" t="s">
        <v>109</v>
      </c>
      <c r="AC31" s="68">
        <v>0.4728</v>
      </c>
      <c r="AD31" s="54" t="s">
        <v>41</v>
      </c>
      <c r="AE31" s="68">
        <v>0.49590000000000001</v>
      </c>
      <c r="AF31" s="61" t="s">
        <v>50</v>
      </c>
      <c r="AG31" s="68">
        <v>0.49659999999999999</v>
      </c>
      <c r="AH31" s="61" t="s">
        <v>90</v>
      </c>
      <c r="AI31" s="68">
        <v>0.44890000000000002</v>
      </c>
      <c r="AJ31" s="61" t="s">
        <v>23</v>
      </c>
      <c r="AK31" s="68">
        <v>0.4874</v>
      </c>
      <c r="AL31" s="54" t="s">
        <v>104</v>
      </c>
      <c r="AM31" s="68">
        <v>0.46300000000000002</v>
      </c>
      <c r="AN31" s="61" t="s">
        <v>96</v>
      </c>
      <c r="AO31" s="68">
        <v>0.45829999999999999</v>
      </c>
      <c r="AP31" s="54" t="s">
        <v>46</v>
      </c>
      <c r="AQ31" s="68">
        <v>0.45960000000000001</v>
      </c>
      <c r="AR31" s="61" t="s">
        <v>55</v>
      </c>
      <c r="AS31" s="68">
        <v>0.47470000000000001</v>
      </c>
      <c r="AT31" s="54" t="s">
        <v>47</v>
      </c>
      <c r="AU31" s="68">
        <v>0.48770000000000002</v>
      </c>
      <c r="AV31" s="61" t="s">
        <v>16</v>
      </c>
      <c r="AW31" s="68">
        <v>0.4713</v>
      </c>
      <c r="AX31" s="61" t="s">
        <v>55</v>
      </c>
      <c r="AY31" s="68">
        <v>0.50649999999999995</v>
      </c>
      <c r="AZ31" s="61" t="s">
        <v>101</v>
      </c>
      <c r="BA31" s="68">
        <v>0.50819999999999999</v>
      </c>
      <c r="BB31" s="54" t="s">
        <v>71</v>
      </c>
      <c r="BC31" s="67">
        <v>0.50619999999999998</v>
      </c>
      <c r="BD31" s="54" t="s">
        <v>104</v>
      </c>
      <c r="BE31" s="67">
        <v>0.5</v>
      </c>
      <c r="BF31" s="54" t="s">
        <v>83</v>
      </c>
      <c r="BG31" s="67">
        <v>0.50600000000000001</v>
      </c>
      <c r="BH31" s="54" t="s">
        <v>29</v>
      </c>
      <c r="BI31" s="67">
        <v>0.50480000000000003</v>
      </c>
      <c r="BJ31" s="73" t="s">
        <v>2</v>
      </c>
      <c r="BK31" s="67">
        <v>0.49969999999999998</v>
      </c>
      <c r="BL31" s="69" t="s">
        <v>2</v>
      </c>
      <c r="BM31" s="70">
        <v>0.50339999999999996</v>
      </c>
      <c r="BN31" s="69" t="s">
        <v>104</v>
      </c>
      <c r="BO31" s="70">
        <v>0.49880000000000002</v>
      </c>
      <c r="BP31" s="69" t="s">
        <v>33</v>
      </c>
      <c r="BQ31" s="70">
        <v>0.5111</v>
      </c>
      <c r="BR31" s="69" t="s">
        <v>96</v>
      </c>
      <c r="BS31" s="70">
        <v>0.47470000000000001</v>
      </c>
      <c r="BU31" s="71" t="s">
        <v>57</v>
      </c>
    </row>
    <row r="32" spans="1:73" ht="13.5" customHeight="1" x14ac:dyDescent="0.2">
      <c r="A32" s="72">
        <f t="shared" si="0"/>
        <v>31</v>
      </c>
      <c r="B32" s="54" t="s">
        <v>16</v>
      </c>
      <c r="C32" s="67">
        <v>0.50680000000000003</v>
      </c>
      <c r="D32" s="54" t="s">
        <v>65</v>
      </c>
      <c r="E32" s="67">
        <v>0.50029999999999997</v>
      </c>
      <c r="F32" s="61" t="s">
        <v>100</v>
      </c>
      <c r="G32" s="67">
        <v>0.53180000000000005</v>
      </c>
      <c r="H32" s="54" t="s">
        <v>40</v>
      </c>
      <c r="I32" s="67">
        <v>0.53069999999999995</v>
      </c>
      <c r="J32" s="54" t="s">
        <v>16</v>
      </c>
      <c r="K32" s="67">
        <v>0.50680000000000003</v>
      </c>
      <c r="L32" s="54" t="s">
        <v>18</v>
      </c>
      <c r="M32" s="67">
        <v>0.51459999999999995</v>
      </c>
      <c r="N32" s="61" t="s">
        <v>31</v>
      </c>
      <c r="O32" s="68">
        <v>0.5131</v>
      </c>
      <c r="P32" s="54" t="s">
        <v>60</v>
      </c>
      <c r="Q32" s="68">
        <v>0.51819999999999999</v>
      </c>
      <c r="R32" s="61" t="s">
        <v>1</v>
      </c>
      <c r="S32" s="68">
        <v>0.51349999999999996</v>
      </c>
      <c r="T32" s="54" t="s">
        <v>46</v>
      </c>
      <c r="U32" s="68">
        <v>0.51749999999999996</v>
      </c>
      <c r="V32" s="61" t="s">
        <v>91</v>
      </c>
      <c r="W32" s="68">
        <v>0.50049999999999994</v>
      </c>
      <c r="X32" s="61" t="s">
        <v>24</v>
      </c>
      <c r="Y32" s="68">
        <v>0.48449999999999999</v>
      </c>
      <c r="Z32" s="61" t="s">
        <v>7</v>
      </c>
      <c r="AA32" s="68">
        <v>0.50619999999999998</v>
      </c>
      <c r="AB32" s="61" t="s">
        <v>54</v>
      </c>
      <c r="AC32" s="68">
        <v>0.47039999999999998</v>
      </c>
      <c r="AD32" s="54" t="s">
        <v>103</v>
      </c>
      <c r="AE32" s="68">
        <v>0.48599999999999999</v>
      </c>
      <c r="AF32" s="54" t="s">
        <v>103</v>
      </c>
      <c r="AG32" s="68">
        <v>0.4924</v>
      </c>
      <c r="AH32" s="61" t="s">
        <v>70</v>
      </c>
      <c r="AI32" s="68">
        <v>0.44280000000000003</v>
      </c>
      <c r="AJ32" s="61" t="s">
        <v>24</v>
      </c>
      <c r="AK32" s="68">
        <v>0.47399999999999998</v>
      </c>
      <c r="AL32" s="61" t="s">
        <v>90</v>
      </c>
      <c r="AM32" s="68">
        <v>0.45889999999999997</v>
      </c>
      <c r="AN32" s="61" t="s">
        <v>11</v>
      </c>
      <c r="AO32" s="68">
        <v>0.39290000000000003</v>
      </c>
      <c r="AP32" s="54" t="s">
        <v>47</v>
      </c>
      <c r="AQ32" s="68">
        <v>0.45960000000000001</v>
      </c>
      <c r="AR32" s="61" t="s">
        <v>82</v>
      </c>
      <c r="AS32" s="68">
        <v>0.47289999999999999</v>
      </c>
      <c r="AT32" s="61" t="s">
        <v>3</v>
      </c>
      <c r="AU32" s="68">
        <v>0.48299999999999998</v>
      </c>
      <c r="AV32" s="54" t="s">
        <v>53</v>
      </c>
      <c r="AW32" s="68">
        <v>0.4713</v>
      </c>
      <c r="AX32" s="61" t="s">
        <v>9</v>
      </c>
      <c r="AY32" s="68">
        <v>0.50580000000000003</v>
      </c>
      <c r="AZ32" s="61" t="s">
        <v>43</v>
      </c>
      <c r="BA32" s="68">
        <v>0.50519999999999998</v>
      </c>
      <c r="BB32" s="54" t="s">
        <v>1</v>
      </c>
      <c r="BC32" s="67">
        <v>0.49230000000000002</v>
      </c>
      <c r="BD32" s="54" t="s">
        <v>11</v>
      </c>
      <c r="BE32" s="67">
        <v>0.49909999999999999</v>
      </c>
      <c r="BF32" s="54" t="s">
        <v>88</v>
      </c>
      <c r="BG32" s="67">
        <v>0.50429999999999997</v>
      </c>
      <c r="BH32" s="54" t="s">
        <v>34</v>
      </c>
      <c r="BI32" s="67">
        <v>0.49640000000000001</v>
      </c>
      <c r="BJ32" s="69" t="s">
        <v>9</v>
      </c>
      <c r="BK32" s="67">
        <v>0.4889</v>
      </c>
      <c r="BL32" s="69" t="s">
        <v>49</v>
      </c>
      <c r="BM32" s="70">
        <v>0.49869999999999998</v>
      </c>
      <c r="BN32" s="69" t="s">
        <v>16</v>
      </c>
      <c r="BO32" s="70">
        <v>0.49780000000000002</v>
      </c>
      <c r="BP32" s="69" t="s">
        <v>1</v>
      </c>
      <c r="BQ32" s="70">
        <v>0.50249999999999995</v>
      </c>
      <c r="BR32" s="69" t="s">
        <v>73</v>
      </c>
      <c r="BS32" s="70">
        <v>0.46300000000000002</v>
      </c>
      <c r="BU32" s="71" t="s">
        <v>70</v>
      </c>
    </row>
    <row r="33" spans="1:73" ht="13.5" customHeight="1" x14ac:dyDescent="0.2">
      <c r="A33" s="72">
        <f t="shared" si="0"/>
        <v>32</v>
      </c>
      <c r="B33" s="54" t="s">
        <v>17</v>
      </c>
      <c r="C33" s="67">
        <v>0.50680000000000003</v>
      </c>
      <c r="D33" s="54" t="s">
        <v>66</v>
      </c>
      <c r="E33" s="67">
        <v>0.50029999999999997</v>
      </c>
      <c r="F33" s="61" t="s">
        <v>101</v>
      </c>
      <c r="G33" s="67">
        <v>0.53180000000000005</v>
      </c>
      <c r="H33" s="54" t="s">
        <v>41</v>
      </c>
      <c r="I33" s="67">
        <v>0.53069999999999995</v>
      </c>
      <c r="J33" s="54" t="s">
        <v>17</v>
      </c>
      <c r="K33" s="67">
        <v>0.50680000000000003</v>
      </c>
      <c r="L33" s="54" t="s">
        <v>76</v>
      </c>
      <c r="M33" s="67">
        <v>0.51459999999999995</v>
      </c>
      <c r="N33" s="54" t="s">
        <v>47</v>
      </c>
      <c r="O33" s="68">
        <v>0.5131</v>
      </c>
      <c r="P33" s="54" t="s">
        <v>61</v>
      </c>
      <c r="Q33" s="68">
        <v>0.51819999999999999</v>
      </c>
      <c r="R33" s="61" t="s">
        <v>2</v>
      </c>
      <c r="S33" s="68">
        <v>0.51349999999999996</v>
      </c>
      <c r="T33" s="54" t="s">
        <v>47</v>
      </c>
      <c r="U33" s="68">
        <v>0.51749999999999996</v>
      </c>
      <c r="V33" s="61" t="s">
        <v>92</v>
      </c>
      <c r="W33" s="68">
        <v>0.50049999999999994</v>
      </c>
      <c r="X33" s="61" t="s">
        <v>25</v>
      </c>
      <c r="Y33" s="68">
        <v>0.48449999999999999</v>
      </c>
      <c r="Z33" s="61" t="s">
        <v>8</v>
      </c>
      <c r="AA33" s="68">
        <v>0.50619999999999998</v>
      </c>
      <c r="AB33" s="61" t="s">
        <v>55</v>
      </c>
      <c r="AC33" s="68">
        <v>0.47039999999999998</v>
      </c>
      <c r="AD33" s="54" t="s">
        <v>104</v>
      </c>
      <c r="AE33" s="68">
        <v>0.48599999999999999</v>
      </c>
      <c r="AF33" s="54" t="s">
        <v>104</v>
      </c>
      <c r="AG33" s="68">
        <v>0.4924</v>
      </c>
      <c r="AH33" s="61" t="s">
        <v>71</v>
      </c>
      <c r="AI33" s="68">
        <v>0.44280000000000003</v>
      </c>
      <c r="AJ33" s="61" t="s">
        <v>25</v>
      </c>
      <c r="AK33" s="68">
        <v>0.47399999999999998</v>
      </c>
      <c r="AL33" s="61" t="s">
        <v>71</v>
      </c>
      <c r="AM33" s="68">
        <v>0.45889999999999997</v>
      </c>
      <c r="AN33" s="61" t="s">
        <v>99</v>
      </c>
      <c r="AO33" s="68">
        <v>0.39290000000000003</v>
      </c>
      <c r="AP33" s="61" t="s">
        <v>97</v>
      </c>
      <c r="AQ33" s="68">
        <v>0.45700000000000002</v>
      </c>
      <c r="AR33" s="61" t="s">
        <v>90</v>
      </c>
      <c r="AS33" s="68">
        <v>0.47289999999999999</v>
      </c>
      <c r="AT33" s="61" t="s">
        <v>54</v>
      </c>
      <c r="AU33" s="68">
        <v>0.48299999999999998</v>
      </c>
      <c r="AV33" s="61" t="s">
        <v>17</v>
      </c>
      <c r="AW33" s="68">
        <v>0.4713</v>
      </c>
      <c r="AX33" s="61" t="s">
        <v>10</v>
      </c>
      <c r="AY33" s="68">
        <v>0.50580000000000003</v>
      </c>
      <c r="AZ33" s="61" t="s">
        <v>63</v>
      </c>
      <c r="BA33" s="68">
        <v>0.50519999999999998</v>
      </c>
      <c r="BB33" s="54" t="s">
        <v>2</v>
      </c>
      <c r="BC33" s="67">
        <v>0.49230000000000002</v>
      </c>
      <c r="BD33" s="54" t="s">
        <v>12</v>
      </c>
      <c r="BE33" s="67">
        <v>0.49909999999999999</v>
      </c>
      <c r="BF33" s="54" t="s">
        <v>89</v>
      </c>
      <c r="BG33" s="67">
        <v>0.50429999999999997</v>
      </c>
      <c r="BH33" s="54" t="s">
        <v>35</v>
      </c>
      <c r="BI33" s="67">
        <v>0.49640000000000001</v>
      </c>
      <c r="BJ33" s="69" t="s">
        <v>10</v>
      </c>
      <c r="BK33" s="67">
        <v>0.4889</v>
      </c>
      <c r="BL33" s="69" t="s">
        <v>50</v>
      </c>
      <c r="BM33" s="70">
        <v>0.49869999999999998</v>
      </c>
      <c r="BN33" s="69" t="s">
        <v>17</v>
      </c>
      <c r="BO33" s="70">
        <v>0.49780000000000002</v>
      </c>
      <c r="BP33" s="69" t="s">
        <v>2</v>
      </c>
      <c r="BQ33" s="70">
        <v>0.50249999999999995</v>
      </c>
      <c r="BR33" s="69" t="s">
        <v>74</v>
      </c>
      <c r="BS33" s="70">
        <v>0.46300000000000002</v>
      </c>
      <c r="BU33" s="71" t="s">
        <v>3</v>
      </c>
    </row>
    <row r="34" spans="1:73" ht="13.5" customHeight="1" x14ac:dyDescent="0.2">
      <c r="A34" s="72">
        <f t="shared" si="0"/>
        <v>33</v>
      </c>
      <c r="B34" s="54" t="s">
        <v>77</v>
      </c>
      <c r="C34" s="67">
        <v>0.50309999999999999</v>
      </c>
      <c r="D34" s="61" t="s">
        <v>90</v>
      </c>
      <c r="E34" s="67">
        <v>0.5</v>
      </c>
      <c r="F34" s="54" t="s">
        <v>44</v>
      </c>
      <c r="G34" s="67">
        <v>0.51619999999999999</v>
      </c>
      <c r="H34" s="54" t="s">
        <v>28</v>
      </c>
      <c r="I34" s="67">
        <v>0.51659999999999995</v>
      </c>
      <c r="J34" s="54" t="s">
        <v>77</v>
      </c>
      <c r="K34" s="67">
        <v>0.50309999999999999</v>
      </c>
      <c r="L34" s="61" t="s">
        <v>34</v>
      </c>
      <c r="M34" s="67">
        <v>0.5121</v>
      </c>
      <c r="N34" s="61" t="s">
        <v>100</v>
      </c>
      <c r="O34" s="68">
        <v>0.51090000000000002</v>
      </c>
      <c r="P34" s="61" t="s">
        <v>3</v>
      </c>
      <c r="Q34" s="68">
        <v>0.51729999999999998</v>
      </c>
      <c r="R34" s="61" t="s">
        <v>54</v>
      </c>
      <c r="S34" s="68">
        <v>0.50729999999999997</v>
      </c>
      <c r="T34" s="54" t="s">
        <v>51</v>
      </c>
      <c r="U34" s="68">
        <v>0.51029999999999998</v>
      </c>
      <c r="V34" s="61" t="s">
        <v>16</v>
      </c>
      <c r="W34" s="68">
        <v>0.49809999999999999</v>
      </c>
      <c r="X34" s="61" t="s">
        <v>26</v>
      </c>
      <c r="Y34" s="68">
        <v>0.48270000000000002</v>
      </c>
      <c r="Z34" s="54" t="s">
        <v>98</v>
      </c>
      <c r="AA34" s="68">
        <v>0.49509999999999998</v>
      </c>
      <c r="AB34" s="54" t="s">
        <v>93</v>
      </c>
      <c r="AC34" s="68">
        <v>0.46229999999999999</v>
      </c>
      <c r="AD34" s="61" t="s">
        <v>76</v>
      </c>
      <c r="AE34" s="68">
        <v>0.40870000000000001</v>
      </c>
      <c r="AF34" s="61" t="s">
        <v>73</v>
      </c>
      <c r="AG34" s="68">
        <v>0.4904</v>
      </c>
      <c r="AH34" s="54" t="s">
        <v>93</v>
      </c>
      <c r="AI34" s="68">
        <v>0.40260000000000001</v>
      </c>
      <c r="AJ34" s="54" t="s">
        <v>46</v>
      </c>
      <c r="AK34" s="68">
        <v>0.47139999999999999</v>
      </c>
      <c r="AL34" s="54" t="s">
        <v>48</v>
      </c>
      <c r="AM34" s="68">
        <v>0.44679999999999997</v>
      </c>
      <c r="AN34" s="61" t="s">
        <v>97</v>
      </c>
      <c r="AO34" s="68">
        <v>0.38690000000000002</v>
      </c>
      <c r="AP34" s="61" t="s">
        <v>109</v>
      </c>
      <c r="AQ34" s="68">
        <v>0.45700000000000002</v>
      </c>
      <c r="AR34" s="54" t="s">
        <v>93</v>
      </c>
      <c r="AS34" s="68">
        <v>0.46850000000000003</v>
      </c>
      <c r="AT34" s="61" t="s">
        <v>4</v>
      </c>
      <c r="AU34" s="68">
        <v>0.48299999999999998</v>
      </c>
      <c r="AV34" s="61" t="s">
        <v>49</v>
      </c>
      <c r="AW34" s="68">
        <v>0.4657</v>
      </c>
      <c r="AX34" s="61" t="s">
        <v>35</v>
      </c>
      <c r="AY34" s="68">
        <v>0.49490000000000001</v>
      </c>
      <c r="AZ34" s="61" t="s">
        <v>58</v>
      </c>
      <c r="BA34" s="68">
        <v>0.50490000000000002</v>
      </c>
      <c r="BB34" s="54" t="s">
        <v>11</v>
      </c>
      <c r="BC34" s="67">
        <v>0.49020000000000002</v>
      </c>
      <c r="BD34" s="54" t="s">
        <v>68</v>
      </c>
      <c r="BE34" s="67">
        <v>0.49830000000000002</v>
      </c>
      <c r="BF34" s="54" t="s">
        <v>98</v>
      </c>
      <c r="BG34" s="67">
        <v>0.48630000000000001</v>
      </c>
      <c r="BH34" s="54" t="s">
        <v>30</v>
      </c>
      <c r="BI34" s="67">
        <v>0.496</v>
      </c>
      <c r="BJ34" s="69" t="s">
        <v>82</v>
      </c>
      <c r="BK34" s="67">
        <v>0.48730000000000001</v>
      </c>
      <c r="BL34" s="69" t="s">
        <v>103</v>
      </c>
      <c r="BM34" s="70">
        <v>0.49209999999999998</v>
      </c>
      <c r="BN34" s="69" t="s">
        <v>36</v>
      </c>
      <c r="BO34" s="70">
        <v>0.48299999999999998</v>
      </c>
      <c r="BP34" s="69" t="s">
        <v>49</v>
      </c>
      <c r="BQ34" s="70">
        <v>0.49640000000000001</v>
      </c>
      <c r="BR34" s="69" t="s">
        <v>36</v>
      </c>
      <c r="BS34" s="70">
        <v>0.45960000000000001</v>
      </c>
      <c r="BU34" s="71" t="s">
        <v>62</v>
      </c>
    </row>
    <row r="35" spans="1:73" ht="13.5" customHeight="1" x14ac:dyDescent="0.2">
      <c r="A35" s="72">
        <f t="shared" si="0"/>
        <v>34</v>
      </c>
      <c r="B35" s="54" t="s">
        <v>78</v>
      </c>
      <c r="C35" s="67">
        <v>0.50309999999999999</v>
      </c>
      <c r="D35" s="61" t="s">
        <v>71</v>
      </c>
      <c r="E35" s="67">
        <v>0.5</v>
      </c>
      <c r="F35" s="54" t="s">
        <v>45</v>
      </c>
      <c r="G35" s="67">
        <v>0.51619999999999999</v>
      </c>
      <c r="H35" s="54" t="s">
        <v>29</v>
      </c>
      <c r="I35" s="67">
        <v>0.51659999999999995</v>
      </c>
      <c r="J35" s="54" t="s">
        <v>78</v>
      </c>
      <c r="K35" s="67">
        <v>0.50309999999999999</v>
      </c>
      <c r="L35" s="61" t="s">
        <v>35</v>
      </c>
      <c r="M35" s="67">
        <v>0.5121</v>
      </c>
      <c r="N35" s="61" t="s">
        <v>101</v>
      </c>
      <c r="O35" s="68">
        <v>0.51090000000000002</v>
      </c>
      <c r="P35" s="61" t="s">
        <v>4</v>
      </c>
      <c r="Q35" s="68">
        <v>0.51729999999999998</v>
      </c>
      <c r="R35" s="61" t="s">
        <v>55</v>
      </c>
      <c r="S35" s="68">
        <v>0.50729999999999997</v>
      </c>
      <c r="T35" s="54" t="s">
        <v>52</v>
      </c>
      <c r="U35" s="68">
        <v>0.51029999999999998</v>
      </c>
      <c r="V35" s="61" t="s">
        <v>45</v>
      </c>
      <c r="W35" s="68">
        <v>0.49809999999999999</v>
      </c>
      <c r="X35" s="61" t="s">
        <v>27</v>
      </c>
      <c r="Y35" s="68">
        <v>0.48270000000000002</v>
      </c>
      <c r="Z35" s="54" t="s">
        <v>99</v>
      </c>
      <c r="AA35" s="68">
        <v>0.49509999999999998</v>
      </c>
      <c r="AB35" s="54" t="s">
        <v>94</v>
      </c>
      <c r="AC35" s="68">
        <v>0.46229999999999999</v>
      </c>
      <c r="AD35" s="61" t="s">
        <v>97</v>
      </c>
      <c r="AE35" s="68">
        <v>0.40870000000000001</v>
      </c>
      <c r="AF35" s="61" t="s">
        <v>74</v>
      </c>
      <c r="AG35" s="68">
        <v>0.4904</v>
      </c>
      <c r="AH35" s="54" t="s">
        <v>94</v>
      </c>
      <c r="AI35" s="68">
        <v>0.40260000000000001</v>
      </c>
      <c r="AJ35" s="54" t="s">
        <v>47</v>
      </c>
      <c r="AK35" s="68">
        <v>0.47139999999999999</v>
      </c>
      <c r="AL35" s="54" t="s">
        <v>53</v>
      </c>
      <c r="AM35" s="68">
        <v>0.44679999999999997</v>
      </c>
      <c r="AN35" s="61" t="s">
        <v>109</v>
      </c>
      <c r="AO35" s="68">
        <v>0.38690000000000002</v>
      </c>
      <c r="AP35" s="61" t="s">
        <v>24</v>
      </c>
      <c r="AQ35" s="68">
        <v>0.44600000000000001</v>
      </c>
      <c r="AR35" s="54" t="s">
        <v>94</v>
      </c>
      <c r="AS35" s="68">
        <v>0.46850000000000003</v>
      </c>
      <c r="AT35" s="61" t="s">
        <v>32</v>
      </c>
      <c r="AU35" s="68">
        <v>0.48299999999999998</v>
      </c>
      <c r="AV35" s="61" t="s">
        <v>50</v>
      </c>
      <c r="AW35" s="68">
        <v>0.4657</v>
      </c>
      <c r="AX35" s="61" t="s">
        <v>69</v>
      </c>
      <c r="AY35" s="68">
        <v>0.49490000000000001</v>
      </c>
      <c r="AZ35" s="61" t="s">
        <v>59</v>
      </c>
      <c r="BA35" s="68">
        <v>0.50490000000000002</v>
      </c>
      <c r="BB35" s="54" t="s">
        <v>12</v>
      </c>
      <c r="BC35" s="67">
        <v>0.49020000000000002</v>
      </c>
      <c r="BD35" s="54" t="s">
        <v>85</v>
      </c>
      <c r="BE35" s="67">
        <v>0.49830000000000002</v>
      </c>
      <c r="BF35" s="54" t="s">
        <v>99</v>
      </c>
      <c r="BG35" s="67">
        <v>0.48630000000000001</v>
      </c>
      <c r="BH35" s="54" t="s">
        <v>31</v>
      </c>
      <c r="BI35" s="67">
        <v>0.496</v>
      </c>
      <c r="BJ35" s="69" t="s">
        <v>83</v>
      </c>
      <c r="BK35" s="67">
        <v>0.48730000000000001</v>
      </c>
      <c r="BL35" s="69" t="s">
        <v>104</v>
      </c>
      <c r="BM35" s="70">
        <v>0.49209999999999998</v>
      </c>
      <c r="BN35" s="69" t="s">
        <v>61</v>
      </c>
      <c r="BO35" s="70">
        <v>0.48299999999999998</v>
      </c>
      <c r="BP35" s="69" t="s">
        <v>50</v>
      </c>
      <c r="BQ35" s="70">
        <v>0.49640000000000001</v>
      </c>
      <c r="BR35" s="69" t="s">
        <v>61</v>
      </c>
      <c r="BS35" s="70">
        <v>0.45960000000000001</v>
      </c>
      <c r="BT35" s="70"/>
      <c r="BU35" s="71" t="s">
        <v>9</v>
      </c>
    </row>
    <row r="36" spans="1:73" ht="13.5" customHeight="1" x14ac:dyDescent="0.2">
      <c r="A36" s="72">
        <f t="shared" si="0"/>
        <v>35</v>
      </c>
      <c r="B36" s="61" t="s">
        <v>49</v>
      </c>
      <c r="C36" s="67">
        <v>0.49709999999999999</v>
      </c>
      <c r="D36" s="61" t="s">
        <v>54</v>
      </c>
      <c r="E36" s="67">
        <v>0.49859999999999999</v>
      </c>
      <c r="F36" s="61" t="s">
        <v>82</v>
      </c>
      <c r="G36" s="67">
        <v>0.51229999999999998</v>
      </c>
      <c r="H36" s="54" t="s">
        <v>30</v>
      </c>
      <c r="I36" s="67">
        <v>0.51339999999999997</v>
      </c>
      <c r="J36" s="61" t="s">
        <v>49</v>
      </c>
      <c r="K36" s="67">
        <v>0.49709999999999999</v>
      </c>
      <c r="L36" s="54" t="s">
        <v>98</v>
      </c>
      <c r="M36" s="67">
        <v>0.50860000000000005</v>
      </c>
      <c r="N36" s="54" t="s">
        <v>36</v>
      </c>
      <c r="O36" s="68">
        <v>0.4975</v>
      </c>
      <c r="P36" s="54" t="s">
        <v>79</v>
      </c>
      <c r="Q36" s="68">
        <v>0.50939999999999996</v>
      </c>
      <c r="R36" s="61" t="s">
        <v>48</v>
      </c>
      <c r="S36" s="68">
        <v>0.499</v>
      </c>
      <c r="T36" s="61" t="s">
        <v>20</v>
      </c>
      <c r="U36" s="68">
        <v>0.50309999999999999</v>
      </c>
      <c r="V36" s="61" t="s">
        <v>76</v>
      </c>
      <c r="W36" s="68">
        <v>0.49280000000000002</v>
      </c>
      <c r="X36" s="54" t="s">
        <v>36</v>
      </c>
      <c r="Y36" s="68">
        <v>0.48010000000000003</v>
      </c>
      <c r="Z36" s="61" t="s">
        <v>43</v>
      </c>
      <c r="AA36" s="68">
        <v>0.49380000000000002</v>
      </c>
      <c r="AB36" s="61" t="s">
        <v>73</v>
      </c>
      <c r="AC36" s="68">
        <v>0.46010000000000001</v>
      </c>
      <c r="AD36" s="61" t="s">
        <v>70</v>
      </c>
      <c r="AE36" s="68">
        <v>0.38350000000000001</v>
      </c>
      <c r="AF36" s="61" t="s">
        <v>58</v>
      </c>
      <c r="AG36" s="68">
        <v>0.47339999999999999</v>
      </c>
      <c r="AH36" s="61" t="s">
        <v>68</v>
      </c>
      <c r="AI36" s="68">
        <v>0.36969999999999997</v>
      </c>
      <c r="AJ36" s="54" t="s">
        <v>93</v>
      </c>
      <c r="AK36" s="68">
        <v>0.46760000000000002</v>
      </c>
      <c r="AL36" s="61" t="s">
        <v>97</v>
      </c>
      <c r="AM36" s="68">
        <v>0.43809999999999999</v>
      </c>
      <c r="AN36" s="54" t="s">
        <v>46</v>
      </c>
      <c r="AO36" s="68">
        <v>0.35220000000000001</v>
      </c>
      <c r="AP36" s="61" t="s">
        <v>25</v>
      </c>
      <c r="AQ36" s="68">
        <v>0.44600000000000001</v>
      </c>
      <c r="AR36" s="61" t="s">
        <v>1</v>
      </c>
      <c r="AS36" s="68">
        <v>0.46529999999999999</v>
      </c>
      <c r="AT36" s="54" t="s">
        <v>48</v>
      </c>
      <c r="AU36" s="68">
        <v>0.47220000000000001</v>
      </c>
      <c r="AV36" s="54" t="s">
        <v>98</v>
      </c>
      <c r="AW36" s="68">
        <v>0.46300000000000002</v>
      </c>
      <c r="AX36" s="54" t="s">
        <v>93</v>
      </c>
      <c r="AY36" s="68">
        <v>0.49220000000000003</v>
      </c>
      <c r="AZ36" s="61" t="s">
        <v>3</v>
      </c>
      <c r="BA36" s="68">
        <v>0.50219999999999998</v>
      </c>
      <c r="BB36" s="54" t="s">
        <v>75</v>
      </c>
      <c r="BC36" s="67">
        <v>0.4798</v>
      </c>
      <c r="BD36" s="54" t="s">
        <v>24</v>
      </c>
      <c r="BE36" s="67">
        <v>0.49559999999999998</v>
      </c>
      <c r="BF36" s="54" t="s">
        <v>54</v>
      </c>
      <c r="BG36" s="67">
        <v>0.48280000000000001</v>
      </c>
      <c r="BH36" s="54" t="s">
        <v>24</v>
      </c>
      <c r="BI36" s="67">
        <v>0.49590000000000001</v>
      </c>
      <c r="BJ36" s="69" t="s">
        <v>95</v>
      </c>
      <c r="BK36" s="67">
        <v>0.4844</v>
      </c>
      <c r="BL36" s="69" t="s">
        <v>24</v>
      </c>
      <c r="BM36" s="70">
        <v>0.49049999999999999</v>
      </c>
      <c r="BN36" s="69" t="s">
        <v>91</v>
      </c>
      <c r="BO36" s="70">
        <v>0.48249999999999998</v>
      </c>
      <c r="BP36" s="69" t="s">
        <v>70</v>
      </c>
      <c r="BQ36" s="70">
        <v>0.48970000000000002</v>
      </c>
      <c r="BR36" s="69" t="s">
        <v>46</v>
      </c>
      <c r="BS36" s="70">
        <v>0.45639999999999997</v>
      </c>
      <c r="BU36" s="71" t="s">
        <v>16</v>
      </c>
    </row>
    <row r="37" spans="1:73" ht="13.5" customHeight="1" x14ac:dyDescent="0.2">
      <c r="A37" s="72">
        <f t="shared" si="0"/>
        <v>36</v>
      </c>
      <c r="B37" s="61" t="s">
        <v>50</v>
      </c>
      <c r="C37" s="67">
        <v>0.49709999999999999</v>
      </c>
      <c r="D37" s="61" t="s">
        <v>55</v>
      </c>
      <c r="E37" s="67">
        <v>0.49859999999999999</v>
      </c>
      <c r="F37" s="61" t="s">
        <v>83</v>
      </c>
      <c r="G37" s="67">
        <v>0.51229999999999998</v>
      </c>
      <c r="H37" s="54" t="s">
        <v>31</v>
      </c>
      <c r="I37" s="67">
        <v>0.51339999999999997</v>
      </c>
      <c r="J37" s="61" t="s">
        <v>50</v>
      </c>
      <c r="K37" s="67">
        <v>0.49709999999999999</v>
      </c>
      <c r="L37" s="54" t="s">
        <v>99</v>
      </c>
      <c r="M37" s="67">
        <v>0.50860000000000005</v>
      </c>
      <c r="N37" s="54" t="s">
        <v>37</v>
      </c>
      <c r="O37" s="68">
        <v>0.4975</v>
      </c>
      <c r="P37" s="54" t="s">
        <v>80</v>
      </c>
      <c r="Q37" s="68">
        <v>0.50939999999999996</v>
      </c>
      <c r="R37" s="61" t="s">
        <v>81</v>
      </c>
      <c r="S37" s="68">
        <v>0.499</v>
      </c>
      <c r="T37" s="61" t="s">
        <v>21</v>
      </c>
      <c r="U37" s="68">
        <v>0.50309999999999999</v>
      </c>
      <c r="V37" s="61" t="s">
        <v>97</v>
      </c>
      <c r="W37" s="68">
        <v>0.49280000000000002</v>
      </c>
      <c r="X37" s="54" t="s">
        <v>37</v>
      </c>
      <c r="Y37" s="68">
        <v>0.48010000000000003</v>
      </c>
      <c r="Z37" s="61" t="s">
        <v>31</v>
      </c>
      <c r="AA37" s="68">
        <v>0.49380000000000002</v>
      </c>
      <c r="AB37" s="61" t="s">
        <v>74</v>
      </c>
      <c r="AC37" s="68">
        <v>0.46010000000000001</v>
      </c>
      <c r="AD37" s="61" t="s">
        <v>71</v>
      </c>
      <c r="AE37" s="68">
        <v>0.38350000000000001</v>
      </c>
      <c r="AF37" s="61" t="s">
        <v>59</v>
      </c>
      <c r="AG37" s="68">
        <v>0.47339999999999999</v>
      </c>
      <c r="AH37" s="61" t="s">
        <v>85</v>
      </c>
      <c r="AI37" s="68">
        <v>0.36969999999999997</v>
      </c>
      <c r="AJ37" s="54" t="s">
        <v>94</v>
      </c>
      <c r="AK37" s="68">
        <v>0.46760000000000002</v>
      </c>
      <c r="AL37" s="61" t="s">
        <v>109</v>
      </c>
      <c r="AM37" s="68">
        <v>0.43809999999999999</v>
      </c>
      <c r="AN37" s="54" t="s">
        <v>47</v>
      </c>
      <c r="AO37" s="68">
        <v>0.35220000000000001</v>
      </c>
      <c r="AP37" s="61" t="s">
        <v>91</v>
      </c>
      <c r="AQ37" s="68">
        <v>0.42209999999999998</v>
      </c>
      <c r="AR37" s="61" t="s">
        <v>2</v>
      </c>
      <c r="AS37" s="68">
        <v>0.46529999999999999</v>
      </c>
      <c r="AT37" s="54" t="s">
        <v>53</v>
      </c>
      <c r="AU37" s="68">
        <v>0.47220000000000001</v>
      </c>
      <c r="AV37" s="54" t="s">
        <v>99</v>
      </c>
      <c r="AW37" s="68">
        <v>0.46300000000000002</v>
      </c>
      <c r="AX37" s="54" t="s">
        <v>94</v>
      </c>
      <c r="AY37" s="68">
        <v>0.49220000000000003</v>
      </c>
      <c r="AZ37" s="61" t="s">
        <v>4</v>
      </c>
      <c r="BA37" s="68">
        <v>0.50219999999999998</v>
      </c>
      <c r="BB37" s="54" t="s">
        <v>14</v>
      </c>
      <c r="BC37" s="67">
        <v>0.4798</v>
      </c>
      <c r="BD37" s="54" t="s">
        <v>25</v>
      </c>
      <c r="BE37" s="67">
        <v>0.49559999999999998</v>
      </c>
      <c r="BF37" s="54" t="s">
        <v>55</v>
      </c>
      <c r="BG37" s="67">
        <v>0.48280000000000001</v>
      </c>
      <c r="BH37" s="54" t="s">
        <v>25</v>
      </c>
      <c r="BI37" s="67">
        <v>0.49590000000000001</v>
      </c>
      <c r="BJ37" s="69" t="s">
        <v>96</v>
      </c>
      <c r="BK37" s="67">
        <v>0.4844</v>
      </c>
      <c r="BL37" s="69" t="s">
        <v>25</v>
      </c>
      <c r="BM37" s="70">
        <v>0.49049999999999999</v>
      </c>
      <c r="BN37" s="69" t="s">
        <v>92</v>
      </c>
      <c r="BO37" s="70">
        <v>0.48249999999999998</v>
      </c>
      <c r="BP37" s="69" t="s">
        <v>71</v>
      </c>
      <c r="BQ37" s="70">
        <v>0.48970000000000002</v>
      </c>
      <c r="BR37" s="69" t="s">
        <v>47</v>
      </c>
      <c r="BS37" s="70">
        <v>0.45639999999999997</v>
      </c>
      <c r="BU37" s="71" t="s">
        <v>73</v>
      </c>
    </row>
    <row r="38" spans="1:73" ht="13.5" customHeight="1" x14ac:dyDescent="0.2">
      <c r="A38" s="72">
        <f t="shared" si="0"/>
        <v>37</v>
      </c>
      <c r="B38" s="54" t="s">
        <v>13</v>
      </c>
      <c r="C38" s="67">
        <v>0.48949999999999999</v>
      </c>
      <c r="D38" s="54" t="s">
        <v>1</v>
      </c>
      <c r="E38" s="67">
        <v>0.49730000000000002</v>
      </c>
      <c r="F38" s="54" t="s">
        <v>77</v>
      </c>
      <c r="G38" s="67">
        <v>0.50770000000000004</v>
      </c>
      <c r="H38" s="61" t="s">
        <v>91</v>
      </c>
      <c r="I38" s="67">
        <v>0.50360000000000005</v>
      </c>
      <c r="J38" s="54" t="s">
        <v>13</v>
      </c>
      <c r="K38" s="67">
        <v>0.48949999999999999</v>
      </c>
      <c r="L38" s="54" t="s">
        <v>36</v>
      </c>
      <c r="M38" s="67">
        <v>0.50839999999999996</v>
      </c>
      <c r="N38" s="54" t="s">
        <v>77</v>
      </c>
      <c r="O38" s="68">
        <v>0.49259999999999998</v>
      </c>
      <c r="P38" s="61" t="s">
        <v>90</v>
      </c>
      <c r="Q38" s="68">
        <v>0.50680000000000003</v>
      </c>
      <c r="R38" s="61" t="s">
        <v>7</v>
      </c>
      <c r="S38" s="68">
        <v>0.48770000000000002</v>
      </c>
      <c r="T38" s="61" t="s">
        <v>9</v>
      </c>
      <c r="U38" s="68">
        <v>0.499</v>
      </c>
      <c r="V38" s="54" t="s">
        <v>103</v>
      </c>
      <c r="W38" s="68">
        <v>0.4889</v>
      </c>
      <c r="X38" s="61" t="s">
        <v>28</v>
      </c>
      <c r="Y38" s="68">
        <v>0.47710000000000002</v>
      </c>
      <c r="Z38" s="61" t="s">
        <v>1</v>
      </c>
      <c r="AA38" s="68">
        <v>0.49259999999999998</v>
      </c>
      <c r="AB38" s="54" t="s">
        <v>48</v>
      </c>
      <c r="AC38" s="68">
        <v>0.45269999999999999</v>
      </c>
      <c r="AD38" s="61" t="s">
        <v>73</v>
      </c>
      <c r="AE38" s="68">
        <v>0.37219999999999998</v>
      </c>
      <c r="AF38" s="61" t="s">
        <v>26</v>
      </c>
      <c r="AG38" s="68">
        <v>0.46550000000000002</v>
      </c>
      <c r="AH38" s="71"/>
      <c r="AJ38" s="54" t="s">
        <v>48</v>
      </c>
      <c r="AK38" s="68">
        <v>0.46129999999999999</v>
      </c>
      <c r="AL38" s="61" t="s">
        <v>95</v>
      </c>
      <c r="AM38" s="68">
        <v>0.41959999999999997</v>
      </c>
      <c r="AN38" s="71"/>
      <c r="AP38" s="61" t="s">
        <v>92</v>
      </c>
      <c r="AQ38" s="68">
        <v>0.42209999999999998</v>
      </c>
      <c r="AR38" s="54" t="s">
        <v>48</v>
      </c>
      <c r="AS38" s="68">
        <v>0.45319999999999999</v>
      </c>
      <c r="AT38" s="61" t="s">
        <v>68</v>
      </c>
      <c r="AU38" s="68">
        <v>0.46600000000000003</v>
      </c>
      <c r="AV38" s="61" t="s">
        <v>73</v>
      </c>
      <c r="AW38" s="68">
        <v>0.44579999999999997</v>
      </c>
      <c r="AX38" s="61" t="s">
        <v>73</v>
      </c>
      <c r="AY38" s="68">
        <v>0.48130000000000001</v>
      </c>
      <c r="AZ38" s="61" t="s">
        <v>73</v>
      </c>
      <c r="BA38" s="68">
        <v>0.49869999999999998</v>
      </c>
      <c r="BB38" s="54" t="s">
        <v>93</v>
      </c>
      <c r="BC38" s="67">
        <v>0.47489999999999999</v>
      </c>
      <c r="BD38" s="54" t="s">
        <v>43</v>
      </c>
      <c r="BE38" s="67">
        <v>0.48649999999999999</v>
      </c>
      <c r="BF38" s="54" t="s">
        <v>28</v>
      </c>
      <c r="BG38" s="67">
        <v>0.48060000000000003</v>
      </c>
      <c r="BH38" s="54" t="s">
        <v>97</v>
      </c>
      <c r="BI38" s="67">
        <v>0.49180000000000001</v>
      </c>
      <c r="BJ38" s="69" t="s">
        <v>91</v>
      </c>
      <c r="BK38" s="67">
        <v>0.47939999999999999</v>
      </c>
      <c r="BL38" s="69" t="s">
        <v>36</v>
      </c>
      <c r="BM38" s="70">
        <v>0.48770000000000002</v>
      </c>
      <c r="BN38" s="69" t="s">
        <v>100</v>
      </c>
      <c r="BO38" s="70">
        <v>0.4743</v>
      </c>
      <c r="BP38" s="69" t="s">
        <v>88</v>
      </c>
      <c r="BQ38" s="70">
        <v>0.48599999999999999</v>
      </c>
      <c r="BR38" s="69" t="s">
        <v>93</v>
      </c>
      <c r="BS38" s="70">
        <v>0.45290000000000002</v>
      </c>
      <c r="BU38" s="71" t="s">
        <v>18</v>
      </c>
    </row>
    <row r="39" spans="1:73" ht="13.5" customHeight="1" x14ac:dyDescent="0.2">
      <c r="A39" s="72">
        <f t="shared" si="0"/>
        <v>38</v>
      </c>
      <c r="B39" s="54" t="s">
        <v>14</v>
      </c>
      <c r="C39" s="67">
        <v>0.48949999999999999</v>
      </c>
      <c r="D39" s="54" t="s">
        <v>2</v>
      </c>
      <c r="E39" s="67">
        <v>0.49730000000000002</v>
      </c>
      <c r="F39" s="54" t="s">
        <v>78</v>
      </c>
      <c r="G39" s="67">
        <v>0.50770000000000004</v>
      </c>
      <c r="H39" s="61" t="s">
        <v>92</v>
      </c>
      <c r="I39" s="67">
        <v>0.50360000000000005</v>
      </c>
      <c r="J39" s="54" t="s">
        <v>14</v>
      </c>
      <c r="K39" s="67">
        <v>0.48949999999999999</v>
      </c>
      <c r="L39" s="54" t="s">
        <v>37</v>
      </c>
      <c r="M39" s="67">
        <v>0.50839999999999996</v>
      </c>
      <c r="N39" s="54" t="s">
        <v>78</v>
      </c>
      <c r="O39" s="68">
        <v>0.49259999999999998</v>
      </c>
      <c r="P39" s="61" t="s">
        <v>71</v>
      </c>
      <c r="Q39" s="68">
        <v>0.50680000000000003</v>
      </c>
      <c r="R39" s="61" t="s">
        <v>8</v>
      </c>
      <c r="S39" s="68">
        <v>0.48770000000000002</v>
      </c>
      <c r="T39" s="61" t="s">
        <v>10</v>
      </c>
      <c r="U39" s="68">
        <v>0.499</v>
      </c>
      <c r="V39" s="61" t="s">
        <v>26</v>
      </c>
      <c r="W39" s="68">
        <v>0.4889</v>
      </c>
      <c r="X39" s="61" t="s">
        <v>29</v>
      </c>
      <c r="Y39" s="68">
        <v>0.47710000000000002</v>
      </c>
      <c r="Z39" s="61" t="s">
        <v>2</v>
      </c>
      <c r="AA39" s="68">
        <v>0.49259999999999998</v>
      </c>
      <c r="AB39" s="54" t="s">
        <v>53</v>
      </c>
      <c r="AC39" s="68">
        <v>0.45269999999999999</v>
      </c>
      <c r="AD39" s="61" t="s">
        <v>74</v>
      </c>
      <c r="AE39" s="68">
        <v>0.37219999999999998</v>
      </c>
      <c r="AF39" s="61" t="s">
        <v>27</v>
      </c>
      <c r="AG39" s="68">
        <v>0.46550000000000002</v>
      </c>
      <c r="AH39" s="71"/>
      <c r="AJ39" s="54" t="s">
        <v>53</v>
      </c>
      <c r="AK39" s="68">
        <v>0.46129999999999999</v>
      </c>
      <c r="AL39" s="61" t="s">
        <v>96</v>
      </c>
      <c r="AM39" s="68">
        <v>0.41959999999999997</v>
      </c>
      <c r="AN39" s="71"/>
      <c r="AP39" s="54" t="s">
        <v>48</v>
      </c>
      <c r="AQ39" s="68">
        <v>0.42080000000000001</v>
      </c>
      <c r="AR39" s="54" t="s">
        <v>53</v>
      </c>
      <c r="AS39" s="68">
        <v>0.45319999999999999</v>
      </c>
      <c r="AT39" s="61" t="s">
        <v>85</v>
      </c>
      <c r="AU39" s="68">
        <v>0.46600000000000003</v>
      </c>
      <c r="AV39" s="61" t="s">
        <v>74</v>
      </c>
      <c r="AW39" s="68">
        <v>0.44579999999999997</v>
      </c>
      <c r="AX39" s="61" t="s">
        <v>74</v>
      </c>
      <c r="AY39" s="68">
        <v>0.48130000000000001</v>
      </c>
      <c r="AZ39" s="61" t="s">
        <v>74</v>
      </c>
      <c r="BA39" s="68">
        <v>0.49869999999999998</v>
      </c>
      <c r="BB39" s="54" t="s">
        <v>94</v>
      </c>
      <c r="BC39" s="67">
        <v>0.47489999999999999</v>
      </c>
      <c r="BD39" s="54" t="s">
        <v>31</v>
      </c>
      <c r="BE39" s="67">
        <v>0.48649999999999999</v>
      </c>
      <c r="BF39" s="54" t="s">
        <v>29</v>
      </c>
      <c r="BG39" s="67">
        <v>0.48060000000000003</v>
      </c>
      <c r="BH39" s="54" t="s">
        <v>109</v>
      </c>
      <c r="BI39" s="67">
        <v>0.49180000000000001</v>
      </c>
      <c r="BJ39" s="69" t="s">
        <v>92</v>
      </c>
      <c r="BK39" s="67">
        <v>0.47939999999999999</v>
      </c>
      <c r="BL39" s="69" t="s">
        <v>61</v>
      </c>
      <c r="BM39" s="70">
        <v>0.48770000000000002</v>
      </c>
      <c r="BN39" s="69" t="s">
        <v>101</v>
      </c>
      <c r="BO39" s="70">
        <v>0.4743</v>
      </c>
      <c r="BP39" s="69" t="s">
        <v>89</v>
      </c>
      <c r="BQ39" s="70">
        <v>0.48599999999999999</v>
      </c>
      <c r="BR39" s="69" t="s">
        <v>94</v>
      </c>
      <c r="BS39" s="70">
        <v>0.45290000000000002</v>
      </c>
      <c r="BU39" s="71" t="s">
        <v>54</v>
      </c>
    </row>
    <row r="40" spans="1:73" ht="13.5" customHeight="1" x14ac:dyDescent="0.2">
      <c r="A40" s="72">
        <f t="shared" si="0"/>
        <v>39</v>
      </c>
      <c r="B40" s="54" t="s">
        <v>18</v>
      </c>
      <c r="C40" s="67">
        <v>0.4859</v>
      </c>
      <c r="D40" s="61" t="s">
        <v>82</v>
      </c>
      <c r="E40" s="67">
        <v>0.49430000000000002</v>
      </c>
      <c r="F40" s="54" t="s">
        <v>40</v>
      </c>
      <c r="G40" s="67">
        <v>0.49130000000000001</v>
      </c>
      <c r="H40" s="54" t="s">
        <v>11</v>
      </c>
      <c r="I40" s="67">
        <v>0.50039999999999996</v>
      </c>
      <c r="J40" s="54" t="s">
        <v>18</v>
      </c>
      <c r="K40" s="67">
        <v>0.4859</v>
      </c>
      <c r="L40" s="54" t="s">
        <v>60</v>
      </c>
      <c r="M40" s="67">
        <v>0.50570000000000004</v>
      </c>
      <c r="N40" s="54" t="s">
        <v>103</v>
      </c>
      <c r="O40" s="68">
        <v>0.49020000000000002</v>
      </c>
      <c r="P40" s="61" t="s">
        <v>49</v>
      </c>
      <c r="Q40" s="68">
        <v>0.50049999999999994</v>
      </c>
      <c r="R40" s="61" t="s">
        <v>73</v>
      </c>
      <c r="S40" s="68">
        <v>0.48730000000000001</v>
      </c>
      <c r="T40" s="61" t="s">
        <v>19</v>
      </c>
      <c r="U40" s="68">
        <v>0.48970000000000002</v>
      </c>
      <c r="V40" s="54" t="s">
        <v>104</v>
      </c>
      <c r="W40" s="68">
        <v>0.4889</v>
      </c>
      <c r="X40" s="61" t="s">
        <v>70</v>
      </c>
      <c r="Y40" s="68">
        <v>0.47520000000000001</v>
      </c>
      <c r="Z40" s="61" t="s">
        <v>24</v>
      </c>
      <c r="AA40" s="68">
        <v>0.4889</v>
      </c>
      <c r="AB40" s="61" t="s">
        <v>76</v>
      </c>
      <c r="AC40" s="68">
        <v>0.42220000000000002</v>
      </c>
      <c r="AD40" s="61" t="s">
        <v>95</v>
      </c>
      <c r="AE40" s="68">
        <v>0.34160000000000001</v>
      </c>
      <c r="AF40" s="61" t="s">
        <v>70</v>
      </c>
      <c r="AG40" s="68">
        <v>0.43830000000000002</v>
      </c>
      <c r="AH40" s="71"/>
      <c r="AJ40" s="61" t="s">
        <v>58</v>
      </c>
      <c r="AK40" s="68">
        <v>0.45300000000000001</v>
      </c>
      <c r="AL40" s="54" t="s">
        <v>107</v>
      </c>
      <c r="AM40" s="68">
        <v>0.37830000000000003</v>
      </c>
      <c r="AN40" s="71"/>
      <c r="AP40" s="54" t="s">
        <v>53</v>
      </c>
      <c r="AQ40" s="68">
        <v>0.42080000000000001</v>
      </c>
      <c r="AR40" s="61" t="s">
        <v>73</v>
      </c>
      <c r="AS40" s="68">
        <v>0.4405</v>
      </c>
      <c r="AT40" s="61" t="s">
        <v>24</v>
      </c>
      <c r="AU40" s="68">
        <v>0.46450000000000002</v>
      </c>
      <c r="AV40" s="54" t="s">
        <v>46</v>
      </c>
      <c r="AW40" s="68">
        <v>0.437</v>
      </c>
      <c r="AX40" s="61" t="s">
        <v>95</v>
      </c>
      <c r="AY40" s="68">
        <v>0.47889999999999999</v>
      </c>
      <c r="AZ40" s="61" t="s">
        <v>86</v>
      </c>
      <c r="BA40" s="68">
        <v>0.49149999999999999</v>
      </c>
      <c r="BB40" s="54" t="s">
        <v>49</v>
      </c>
      <c r="BC40" s="67">
        <v>0.46539999999999998</v>
      </c>
      <c r="BD40" s="54" t="s">
        <v>49</v>
      </c>
      <c r="BE40" s="67">
        <v>0.4824</v>
      </c>
      <c r="BF40" s="54" t="s">
        <v>93</v>
      </c>
      <c r="BG40" s="67">
        <v>0.4728</v>
      </c>
      <c r="BH40" s="54" t="s">
        <v>68</v>
      </c>
      <c r="BI40" s="67">
        <v>0.48220000000000002</v>
      </c>
      <c r="BJ40" s="69" t="s">
        <v>73</v>
      </c>
      <c r="BK40" s="67">
        <v>0.47449999999999998</v>
      </c>
      <c r="BL40" s="69" t="s">
        <v>28</v>
      </c>
      <c r="BM40" s="70">
        <v>0.4859</v>
      </c>
      <c r="BN40" s="69" t="s">
        <v>75</v>
      </c>
      <c r="BO40" s="70">
        <v>0.46739999999999998</v>
      </c>
      <c r="BP40" s="69" t="s">
        <v>100</v>
      </c>
      <c r="BQ40" s="70">
        <v>0.48309999999999997</v>
      </c>
      <c r="BR40" s="69" t="s">
        <v>16</v>
      </c>
      <c r="BS40" s="70">
        <v>0.44130000000000003</v>
      </c>
      <c r="BU40" s="71" t="s">
        <v>7</v>
      </c>
    </row>
    <row r="41" spans="1:73" ht="13.5" customHeight="1" x14ac:dyDescent="0.2">
      <c r="A41" s="72">
        <f t="shared" si="0"/>
        <v>40</v>
      </c>
      <c r="B41" s="54" t="s">
        <v>76</v>
      </c>
      <c r="C41" s="67">
        <v>0.4859</v>
      </c>
      <c r="D41" s="61" t="s">
        <v>83</v>
      </c>
      <c r="E41" s="67">
        <v>0.49430000000000002</v>
      </c>
      <c r="F41" s="54" t="s">
        <v>41</v>
      </c>
      <c r="G41" s="67">
        <v>0.49130000000000001</v>
      </c>
      <c r="H41" s="54" t="s">
        <v>12</v>
      </c>
      <c r="I41" s="67">
        <v>0.50039999999999996</v>
      </c>
      <c r="J41" s="54" t="s">
        <v>76</v>
      </c>
      <c r="K41" s="67">
        <v>0.4859</v>
      </c>
      <c r="L41" s="54" t="s">
        <v>61</v>
      </c>
      <c r="M41" s="67">
        <v>0.50570000000000004</v>
      </c>
      <c r="N41" s="54" t="s">
        <v>104</v>
      </c>
      <c r="O41" s="68">
        <v>0.49020000000000002</v>
      </c>
      <c r="P41" s="61" t="s">
        <v>50</v>
      </c>
      <c r="Q41" s="68">
        <v>0.50049999999999994</v>
      </c>
      <c r="R41" s="61" t="s">
        <v>74</v>
      </c>
      <c r="S41" s="68">
        <v>0.48730000000000001</v>
      </c>
      <c r="T41" s="61" t="s">
        <v>26</v>
      </c>
      <c r="U41" s="68">
        <v>0.48970000000000002</v>
      </c>
      <c r="V41" s="61" t="s">
        <v>27</v>
      </c>
      <c r="W41" s="68">
        <v>0.4889</v>
      </c>
      <c r="X41" s="61" t="s">
        <v>71</v>
      </c>
      <c r="Y41" s="68">
        <v>0.47520000000000001</v>
      </c>
      <c r="Z41" s="61" t="s">
        <v>82</v>
      </c>
      <c r="AA41" s="68">
        <v>0.4889</v>
      </c>
      <c r="AB41" s="61" t="s">
        <v>33</v>
      </c>
      <c r="AC41" s="68">
        <v>0.42220000000000002</v>
      </c>
      <c r="AD41" s="61" t="s">
        <v>96</v>
      </c>
      <c r="AE41" s="68">
        <v>0.34160000000000001</v>
      </c>
      <c r="AF41" s="61" t="s">
        <v>71</v>
      </c>
      <c r="AG41" s="68">
        <v>0.43830000000000002</v>
      </c>
      <c r="AH41" s="71"/>
      <c r="AJ41" s="61" t="s">
        <v>59</v>
      </c>
      <c r="AK41" s="68">
        <v>0.45300000000000001</v>
      </c>
      <c r="AL41" s="54" t="s">
        <v>108</v>
      </c>
      <c r="AM41" s="68">
        <v>0.37830000000000003</v>
      </c>
      <c r="AN41" s="71"/>
      <c r="AP41" s="61" t="s">
        <v>82</v>
      </c>
      <c r="AQ41" s="68">
        <v>0.40689999999999998</v>
      </c>
      <c r="AR41" s="61" t="s">
        <v>74</v>
      </c>
      <c r="AS41" s="68">
        <v>0.4405</v>
      </c>
      <c r="AT41" s="61" t="s">
        <v>25</v>
      </c>
      <c r="AU41" s="68">
        <v>0.46450000000000002</v>
      </c>
      <c r="AV41" s="54" t="s">
        <v>47</v>
      </c>
      <c r="AW41" s="68">
        <v>0.437</v>
      </c>
      <c r="AX41" s="61" t="s">
        <v>96</v>
      </c>
      <c r="AY41" s="68">
        <v>0.47889999999999999</v>
      </c>
      <c r="AZ41" s="61" t="s">
        <v>87</v>
      </c>
      <c r="BA41" s="68">
        <v>0.49149999999999999</v>
      </c>
      <c r="BB41" s="54" t="s">
        <v>50</v>
      </c>
      <c r="BC41" s="67">
        <v>0.46539999999999998</v>
      </c>
      <c r="BD41" s="54" t="s">
        <v>50</v>
      </c>
      <c r="BE41" s="67">
        <v>0.4824</v>
      </c>
      <c r="BF41" s="54" t="s">
        <v>94</v>
      </c>
      <c r="BG41" s="67">
        <v>0.4728</v>
      </c>
      <c r="BH41" s="54" t="s">
        <v>85</v>
      </c>
      <c r="BI41" s="67">
        <v>0.48220000000000002</v>
      </c>
      <c r="BJ41" s="69" t="s">
        <v>74</v>
      </c>
      <c r="BK41" s="67">
        <v>0.47449999999999998</v>
      </c>
      <c r="BL41" s="69" t="s">
        <v>29</v>
      </c>
      <c r="BM41" s="70">
        <v>0.4859</v>
      </c>
      <c r="BN41" s="69" t="s">
        <v>14</v>
      </c>
      <c r="BO41" s="70">
        <v>0.46739999999999998</v>
      </c>
      <c r="BP41" s="69" t="s">
        <v>101</v>
      </c>
      <c r="BQ41" s="70">
        <v>0.48309999999999997</v>
      </c>
      <c r="BR41" s="69" t="s">
        <v>43</v>
      </c>
      <c r="BS41" s="70">
        <v>0.44130000000000003</v>
      </c>
      <c r="BU41" s="71" t="s">
        <v>35</v>
      </c>
    </row>
    <row r="42" spans="1:73" ht="13.5" customHeight="1" x14ac:dyDescent="0.2">
      <c r="A42" s="72">
        <f t="shared" si="0"/>
        <v>41</v>
      </c>
      <c r="B42" s="54" t="s">
        <v>103</v>
      </c>
      <c r="C42" s="67">
        <v>0.47920000000000001</v>
      </c>
      <c r="D42" s="61" t="s">
        <v>34</v>
      </c>
      <c r="E42" s="67">
        <v>0.48730000000000001</v>
      </c>
      <c r="F42" s="54" t="s">
        <v>42</v>
      </c>
      <c r="G42" s="67">
        <v>0.49080000000000001</v>
      </c>
      <c r="H42" s="54" t="s">
        <v>98</v>
      </c>
      <c r="I42" s="67">
        <v>0.49740000000000001</v>
      </c>
      <c r="J42" s="54" t="s">
        <v>103</v>
      </c>
      <c r="K42" s="67">
        <v>0.47920000000000001</v>
      </c>
      <c r="L42" s="54" t="s">
        <v>46</v>
      </c>
      <c r="M42" s="67">
        <v>0.50539999999999996</v>
      </c>
      <c r="N42" s="54" t="s">
        <v>42</v>
      </c>
      <c r="O42" s="68">
        <v>0.48909999999999998</v>
      </c>
      <c r="P42" s="54" t="s">
        <v>48</v>
      </c>
      <c r="Q42" s="68">
        <v>0.49980000000000002</v>
      </c>
      <c r="R42" s="61" t="s">
        <v>43</v>
      </c>
      <c r="S42" s="68">
        <v>0.48449999999999999</v>
      </c>
      <c r="T42" s="61" t="s">
        <v>33</v>
      </c>
      <c r="U42" s="68">
        <v>0.48970000000000002</v>
      </c>
      <c r="V42" s="61" t="s">
        <v>54</v>
      </c>
      <c r="W42" s="68">
        <v>0.48799999999999999</v>
      </c>
      <c r="X42" s="54" t="s">
        <v>98</v>
      </c>
      <c r="Y42" s="68">
        <v>0.4733</v>
      </c>
      <c r="Z42" s="61" t="s">
        <v>25</v>
      </c>
      <c r="AA42" s="68">
        <v>0.4889</v>
      </c>
      <c r="AB42" s="61" t="s">
        <v>95</v>
      </c>
      <c r="AC42" s="68">
        <v>0.4113</v>
      </c>
      <c r="AD42" s="71"/>
      <c r="AF42" s="54" t="s">
        <v>93</v>
      </c>
      <c r="AG42" s="68">
        <v>0.41649999999999998</v>
      </c>
      <c r="AH42" s="71"/>
      <c r="AJ42" s="61" t="s">
        <v>73</v>
      </c>
      <c r="AK42" s="68">
        <v>0.44950000000000001</v>
      </c>
      <c r="AL42" s="61" t="s">
        <v>91</v>
      </c>
      <c r="AM42" s="68">
        <v>0.33850000000000002</v>
      </c>
      <c r="AN42" s="71"/>
      <c r="AP42" s="61" t="s">
        <v>90</v>
      </c>
      <c r="AQ42" s="68">
        <v>0.40689999999999998</v>
      </c>
      <c r="AR42" s="61" t="s">
        <v>58</v>
      </c>
      <c r="AS42" s="68">
        <v>0.4178</v>
      </c>
      <c r="AT42" s="61" t="s">
        <v>49</v>
      </c>
      <c r="AU42" s="68">
        <v>0.46139999999999998</v>
      </c>
      <c r="AV42" s="61" t="s">
        <v>58</v>
      </c>
      <c r="AW42" s="68">
        <v>0.41520000000000001</v>
      </c>
      <c r="AX42" s="61" t="s">
        <v>24</v>
      </c>
      <c r="AY42" s="68">
        <v>0.47160000000000002</v>
      </c>
      <c r="AZ42" s="61" t="s">
        <v>49</v>
      </c>
      <c r="BA42" s="68">
        <v>0.4894</v>
      </c>
      <c r="BB42" s="54" t="s">
        <v>16</v>
      </c>
      <c r="BC42" s="67">
        <v>0.46210000000000001</v>
      </c>
      <c r="BD42" s="54" t="s">
        <v>46</v>
      </c>
      <c r="BE42" s="67">
        <v>0.47</v>
      </c>
      <c r="BF42" s="54" t="s">
        <v>49</v>
      </c>
      <c r="BG42" s="67">
        <v>0.47139999999999999</v>
      </c>
      <c r="BH42" s="54" t="s">
        <v>19</v>
      </c>
      <c r="BI42" s="67">
        <v>0.47889999999999999</v>
      </c>
      <c r="BJ42" s="69" t="s">
        <v>11</v>
      </c>
      <c r="BK42" s="67">
        <v>0.47149999999999997</v>
      </c>
      <c r="BL42" s="69" t="s">
        <v>73</v>
      </c>
      <c r="BM42" s="70">
        <v>0.47949999999999998</v>
      </c>
      <c r="BN42" s="69" t="s">
        <v>24</v>
      </c>
      <c r="BO42" s="70">
        <v>0.46529999999999999</v>
      </c>
      <c r="BP42" s="69" t="s">
        <v>28</v>
      </c>
      <c r="BQ42" s="70">
        <v>0.47399999999999998</v>
      </c>
      <c r="BR42" s="69" t="s">
        <v>31</v>
      </c>
      <c r="BS42" s="70">
        <v>0.44130000000000003</v>
      </c>
      <c r="BT42" s="70"/>
      <c r="BU42" s="71" t="s">
        <v>77</v>
      </c>
    </row>
    <row r="43" spans="1:73" ht="13.5" customHeight="1" x14ac:dyDescent="0.2">
      <c r="A43" s="72">
        <f t="shared" si="0"/>
        <v>42</v>
      </c>
      <c r="B43" s="54" t="s">
        <v>104</v>
      </c>
      <c r="C43" s="67">
        <v>0.47920000000000001</v>
      </c>
      <c r="D43" s="61" t="s">
        <v>35</v>
      </c>
      <c r="E43" s="67">
        <v>0.48730000000000001</v>
      </c>
      <c r="F43" s="54" t="s">
        <v>43</v>
      </c>
      <c r="G43" s="67">
        <v>0.49080000000000001</v>
      </c>
      <c r="H43" s="54" t="s">
        <v>99</v>
      </c>
      <c r="I43" s="67">
        <v>0.49740000000000001</v>
      </c>
      <c r="J43" s="54" t="s">
        <v>104</v>
      </c>
      <c r="K43" s="67">
        <v>0.47920000000000001</v>
      </c>
      <c r="L43" s="54" t="s">
        <v>47</v>
      </c>
      <c r="M43" s="67">
        <v>0.50539999999999996</v>
      </c>
      <c r="N43" s="54" t="s">
        <v>43</v>
      </c>
      <c r="O43" s="68">
        <v>0.48909999999999998</v>
      </c>
      <c r="P43" s="54" t="s">
        <v>53</v>
      </c>
      <c r="Q43" s="68">
        <v>0.49980000000000002</v>
      </c>
      <c r="R43" s="61" t="s">
        <v>76</v>
      </c>
      <c r="S43" s="68">
        <v>0.48449999999999999</v>
      </c>
      <c r="T43" s="61" t="s">
        <v>27</v>
      </c>
      <c r="U43" s="68">
        <v>0.48970000000000002</v>
      </c>
      <c r="V43" s="61" t="s">
        <v>55</v>
      </c>
      <c r="W43" s="68">
        <v>0.48799999999999999</v>
      </c>
      <c r="X43" s="54" t="s">
        <v>99</v>
      </c>
      <c r="Y43" s="68">
        <v>0.4733</v>
      </c>
      <c r="Z43" s="61" t="s">
        <v>90</v>
      </c>
      <c r="AA43" s="68">
        <v>0.4889</v>
      </c>
      <c r="AB43" s="61" t="s">
        <v>96</v>
      </c>
      <c r="AC43" s="68">
        <v>0.4113</v>
      </c>
      <c r="AD43" s="71"/>
      <c r="AF43" s="54" t="s">
        <v>94</v>
      </c>
      <c r="AG43" s="68">
        <v>0.41649999999999998</v>
      </c>
      <c r="AH43" s="71"/>
      <c r="AJ43" s="61" t="s">
        <v>74</v>
      </c>
      <c r="AK43" s="68">
        <v>0.44950000000000001</v>
      </c>
      <c r="AL43" s="61" t="s">
        <v>92</v>
      </c>
      <c r="AM43" s="68">
        <v>0.33850000000000002</v>
      </c>
      <c r="AN43" s="71"/>
      <c r="AP43" s="71"/>
      <c r="AR43" s="61" t="s">
        <v>59</v>
      </c>
      <c r="AS43" s="68">
        <v>0.4178</v>
      </c>
      <c r="AT43" s="61" t="s">
        <v>50</v>
      </c>
      <c r="AU43" s="68">
        <v>0.46139999999999998</v>
      </c>
      <c r="AV43" s="61" t="s">
        <v>59</v>
      </c>
      <c r="AW43" s="68">
        <v>0.41520000000000001</v>
      </c>
      <c r="AX43" s="61" t="s">
        <v>25</v>
      </c>
      <c r="AY43" s="68">
        <v>0.47160000000000002</v>
      </c>
      <c r="AZ43" s="61" t="s">
        <v>50</v>
      </c>
      <c r="BA43" s="68">
        <v>0.4894</v>
      </c>
      <c r="BB43" s="54" t="s">
        <v>17</v>
      </c>
      <c r="BC43" s="67">
        <v>0.46210000000000001</v>
      </c>
      <c r="BD43" s="54" t="s">
        <v>47</v>
      </c>
      <c r="BE43" s="67">
        <v>0.47</v>
      </c>
      <c r="BF43" s="54" t="s">
        <v>50</v>
      </c>
      <c r="BG43" s="67">
        <v>0.47139999999999999</v>
      </c>
      <c r="BH43" s="54" t="s">
        <v>33</v>
      </c>
      <c r="BI43" s="67">
        <v>0.47889999999999999</v>
      </c>
      <c r="BJ43" s="69" t="s">
        <v>12</v>
      </c>
      <c r="BK43" s="67">
        <v>0.47149999999999997</v>
      </c>
      <c r="BL43" s="69" t="s">
        <v>74</v>
      </c>
      <c r="BM43" s="70">
        <v>0.47949999999999998</v>
      </c>
      <c r="BN43" s="69" t="s">
        <v>25</v>
      </c>
      <c r="BO43" s="70">
        <v>0.46529999999999999</v>
      </c>
      <c r="BP43" s="69" t="s">
        <v>29</v>
      </c>
      <c r="BQ43" s="70">
        <v>0.47399999999999998</v>
      </c>
      <c r="BR43" s="69" t="s">
        <v>17</v>
      </c>
      <c r="BS43" s="70">
        <v>0.44130000000000003</v>
      </c>
      <c r="BU43" s="71" t="s">
        <v>79</v>
      </c>
    </row>
    <row r="44" spans="1:73" ht="13.5" customHeight="1" x14ac:dyDescent="0.2">
      <c r="A44" s="72">
        <f t="shared" si="0"/>
        <v>43</v>
      </c>
      <c r="B44" s="54" t="s">
        <v>60</v>
      </c>
      <c r="C44" s="67">
        <v>0.47870000000000001</v>
      </c>
      <c r="D44" s="54" t="s">
        <v>105</v>
      </c>
      <c r="E44" s="67">
        <v>0.48359999999999997</v>
      </c>
      <c r="F44" s="54" t="s">
        <v>51</v>
      </c>
      <c r="G44" s="67">
        <v>0.49059999999999998</v>
      </c>
      <c r="H44" s="54" t="s">
        <v>60</v>
      </c>
      <c r="I44" s="67">
        <v>0.49359999999999998</v>
      </c>
      <c r="J44" s="54" t="s">
        <v>60</v>
      </c>
      <c r="K44" s="67">
        <v>0.47870000000000001</v>
      </c>
      <c r="L44" s="61" t="s">
        <v>91</v>
      </c>
      <c r="M44" s="67">
        <v>0.49919999999999998</v>
      </c>
      <c r="N44" s="54" t="s">
        <v>98</v>
      </c>
      <c r="O44" s="68">
        <v>0.48799999999999999</v>
      </c>
      <c r="P44" s="61" t="s">
        <v>26</v>
      </c>
      <c r="Q44" s="68">
        <v>0.49809999999999999</v>
      </c>
      <c r="R44" s="54" t="s">
        <v>60</v>
      </c>
      <c r="S44" s="68">
        <v>0.48430000000000001</v>
      </c>
      <c r="T44" s="61" t="s">
        <v>58</v>
      </c>
      <c r="U44" s="68">
        <v>0.48770000000000002</v>
      </c>
      <c r="V44" s="54" t="s">
        <v>48</v>
      </c>
      <c r="W44" s="68">
        <v>0.4879</v>
      </c>
      <c r="X44" s="61" t="s">
        <v>82</v>
      </c>
      <c r="Y44" s="68">
        <v>0.47310000000000002</v>
      </c>
      <c r="Z44" s="61" t="s">
        <v>100</v>
      </c>
      <c r="AA44" s="68">
        <v>0.48770000000000002</v>
      </c>
      <c r="AB44" s="61" t="s">
        <v>82</v>
      </c>
      <c r="AC44" s="68">
        <v>0.3599</v>
      </c>
      <c r="AD44" s="71"/>
      <c r="AF44" s="54" t="s">
        <v>48</v>
      </c>
      <c r="AG44" s="68">
        <v>0.36349999999999999</v>
      </c>
      <c r="AH44" s="71"/>
      <c r="AJ44" s="61" t="s">
        <v>70</v>
      </c>
      <c r="AK44" s="68">
        <v>0.437</v>
      </c>
      <c r="AL44" s="71"/>
      <c r="AN44" s="71"/>
      <c r="AP44" s="71"/>
      <c r="AR44" s="61" t="s">
        <v>91</v>
      </c>
      <c r="AS44" s="68">
        <v>0.40250000000000002</v>
      </c>
      <c r="AT44" s="61" t="s">
        <v>95</v>
      </c>
      <c r="AU44" s="68">
        <v>0.44440000000000002</v>
      </c>
      <c r="AV44" s="61" t="s">
        <v>82</v>
      </c>
      <c r="AW44" s="68">
        <v>0.40210000000000001</v>
      </c>
      <c r="AX44" s="61" t="s">
        <v>70</v>
      </c>
      <c r="AY44" s="68">
        <v>0.45860000000000001</v>
      </c>
      <c r="AZ44" s="61" t="s">
        <v>68</v>
      </c>
      <c r="BA44" s="68">
        <v>0.48359999999999997</v>
      </c>
      <c r="BB44" s="54" t="s">
        <v>103</v>
      </c>
      <c r="BC44" s="67">
        <v>0.45669999999999999</v>
      </c>
      <c r="BD44" s="54" t="s">
        <v>58</v>
      </c>
      <c r="BE44" s="67">
        <v>0.45889999999999997</v>
      </c>
      <c r="BF44" s="54" t="s">
        <v>100</v>
      </c>
      <c r="BG44" s="67">
        <v>0.4672</v>
      </c>
      <c r="BH44" s="54" t="s">
        <v>49</v>
      </c>
      <c r="BI44" s="67">
        <v>0.47710000000000002</v>
      </c>
      <c r="BJ44" s="69" t="s">
        <v>46</v>
      </c>
      <c r="BK44" s="67">
        <v>0.46739999999999998</v>
      </c>
      <c r="BL44" s="69" t="s">
        <v>91</v>
      </c>
      <c r="BM44" s="70">
        <v>0.47060000000000002</v>
      </c>
      <c r="BN44" s="69" t="s">
        <v>58</v>
      </c>
      <c r="BO44" s="70">
        <v>0.46239999999999998</v>
      </c>
      <c r="BP44" s="69" t="s">
        <v>103</v>
      </c>
      <c r="BQ44" s="70">
        <v>0.47299999999999998</v>
      </c>
      <c r="BR44" s="69" t="s">
        <v>82</v>
      </c>
      <c r="BS44" s="70">
        <v>0.43940000000000001</v>
      </c>
      <c r="BU44" s="71" t="s">
        <v>23</v>
      </c>
    </row>
    <row r="45" spans="1:73" ht="13.5" customHeight="1" x14ac:dyDescent="0.2">
      <c r="A45" s="72">
        <f t="shared" si="0"/>
        <v>44</v>
      </c>
      <c r="B45" s="54" t="s">
        <v>61</v>
      </c>
      <c r="C45" s="67">
        <v>0.47870000000000001</v>
      </c>
      <c r="D45" s="54" t="s">
        <v>106</v>
      </c>
      <c r="E45" s="67">
        <v>0.48359999999999997</v>
      </c>
      <c r="F45" s="54" t="s">
        <v>52</v>
      </c>
      <c r="G45" s="67">
        <v>0.49059999999999998</v>
      </c>
      <c r="H45" s="54" t="s">
        <v>61</v>
      </c>
      <c r="I45" s="67">
        <v>0.49359999999999998</v>
      </c>
      <c r="J45" s="54" t="s">
        <v>61</v>
      </c>
      <c r="K45" s="67">
        <v>0.47870000000000001</v>
      </c>
      <c r="L45" s="61" t="s">
        <v>92</v>
      </c>
      <c r="M45" s="67">
        <v>0.49919999999999998</v>
      </c>
      <c r="N45" s="54" t="s">
        <v>99</v>
      </c>
      <c r="O45" s="68">
        <v>0.48799999999999999</v>
      </c>
      <c r="P45" s="61" t="s">
        <v>27</v>
      </c>
      <c r="Q45" s="68">
        <v>0.49809999999999999</v>
      </c>
      <c r="R45" s="54" t="s">
        <v>61</v>
      </c>
      <c r="S45" s="68">
        <v>0.48430000000000001</v>
      </c>
      <c r="T45" s="61" t="s">
        <v>59</v>
      </c>
      <c r="U45" s="68">
        <v>0.48770000000000002</v>
      </c>
      <c r="V45" s="54" t="s">
        <v>53</v>
      </c>
      <c r="W45" s="68">
        <v>0.4879</v>
      </c>
      <c r="X45" s="61" t="s">
        <v>90</v>
      </c>
      <c r="Y45" s="68">
        <v>0.47310000000000002</v>
      </c>
      <c r="Z45" s="61" t="s">
        <v>101</v>
      </c>
      <c r="AA45" s="68">
        <v>0.48770000000000002</v>
      </c>
      <c r="AB45" s="61" t="s">
        <v>90</v>
      </c>
      <c r="AC45" s="68">
        <v>0.3599</v>
      </c>
      <c r="AD45" s="71"/>
      <c r="AF45" s="54" t="s">
        <v>53</v>
      </c>
      <c r="AG45" s="68">
        <v>0.36349999999999999</v>
      </c>
      <c r="AH45" s="71"/>
      <c r="AJ45" s="61" t="s">
        <v>71</v>
      </c>
      <c r="AK45" s="68">
        <v>0.437</v>
      </c>
      <c r="AL45" s="71"/>
      <c r="AN45" s="71"/>
      <c r="AP45" s="71"/>
      <c r="AR45" s="61" t="s">
        <v>92</v>
      </c>
      <c r="AS45" s="68">
        <v>0.40250000000000002</v>
      </c>
      <c r="AT45" s="61" t="s">
        <v>96</v>
      </c>
      <c r="AU45" s="68">
        <v>0.44440000000000002</v>
      </c>
      <c r="AV45" s="61" t="s">
        <v>90</v>
      </c>
      <c r="AW45" s="68">
        <v>0.40210000000000001</v>
      </c>
      <c r="AX45" s="61" t="s">
        <v>71</v>
      </c>
      <c r="AY45" s="68">
        <v>0.45860000000000001</v>
      </c>
      <c r="AZ45" s="61" t="s">
        <v>85</v>
      </c>
      <c r="BA45" s="68">
        <v>0.48359999999999997</v>
      </c>
      <c r="BB45" s="54" t="s">
        <v>104</v>
      </c>
      <c r="BC45" s="67">
        <v>0.45669999999999999</v>
      </c>
      <c r="BD45" s="54" t="s">
        <v>59</v>
      </c>
      <c r="BE45" s="67">
        <v>0.45889999999999997</v>
      </c>
      <c r="BF45" s="54" t="s">
        <v>101</v>
      </c>
      <c r="BG45" s="67">
        <v>0.4672</v>
      </c>
      <c r="BH45" s="54" t="s">
        <v>50</v>
      </c>
      <c r="BI45" s="67">
        <v>0.47710000000000002</v>
      </c>
      <c r="BJ45" s="69" t="s">
        <v>47</v>
      </c>
      <c r="BK45" s="67">
        <v>0.46739999999999998</v>
      </c>
      <c r="BL45" s="69" t="s">
        <v>92</v>
      </c>
      <c r="BM45" s="70">
        <v>0.47060000000000002</v>
      </c>
      <c r="BN45" s="69" t="s">
        <v>59</v>
      </c>
      <c r="BO45" s="70">
        <v>0.46239999999999998</v>
      </c>
      <c r="BP45" s="69" t="s">
        <v>104</v>
      </c>
      <c r="BQ45" s="70">
        <v>0.47299999999999998</v>
      </c>
      <c r="BR45" s="69" t="s">
        <v>83</v>
      </c>
      <c r="BS45" s="70">
        <v>0.43940000000000001</v>
      </c>
      <c r="BU45" s="71" t="s">
        <v>24</v>
      </c>
    </row>
    <row r="46" spans="1:73" ht="13.5" customHeight="1" x14ac:dyDescent="0.2">
      <c r="A46" s="72">
        <f t="shared" si="0"/>
        <v>45</v>
      </c>
      <c r="B46" s="54" t="s">
        <v>22</v>
      </c>
      <c r="C46" s="67">
        <v>0.46929999999999999</v>
      </c>
      <c r="D46" s="54" t="s">
        <v>103</v>
      </c>
      <c r="E46" s="67">
        <v>0.4793</v>
      </c>
      <c r="F46" s="54" t="s">
        <v>19</v>
      </c>
      <c r="G46" s="67">
        <v>0.49049999999999999</v>
      </c>
      <c r="H46" s="61" t="s">
        <v>34</v>
      </c>
      <c r="I46" s="67">
        <v>0.4899</v>
      </c>
      <c r="J46" s="54" t="s">
        <v>22</v>
      </c>
      <c r="K46" s="67">
        <v>0.46929999999999999</v>
      </c>
      <c r="L46" s="54" t="s">
        <v>103</v>
      </c>
      <c r="M46" s="67">
        <v>0.4985</v>
      </c>
      <c r="N46" s="61" t="s">
        <v>82</v>
      </c>
      <c r="O46" s="68">
        <v>0.48580000000000001</v>
      </c>
      <c r="P46" s="61" t="s">
        <v>34</v>
      </c>
      <c r="Q46" s="68">
        <v>0.49669999999999997</v>
      </c>
      <c r="R46" s="54" t="s">
        <v>103</v>
      </c>
      <c r="S46" s="68">
        <v>0.48010000000000003</v>
      </c>
      <c r="T46" s="61" t="s">
        <v>75</v>
      </c>
      <c r="U46" s="68">
        <v>0.48249999999999998</v>
      </c>
      <c r="V46" s="61" t="s">
        <v>22</v>
      </c>
      <c r="W46" s="68">
        <v>0.48659999999999998</v>
      </c>
      <c r="X46" s="54" t="s">
        <v>51</v>
      </c>
      <c r="Y46" s="68">
        <v>0.46810000000000002</v>
      </c>
      <c r="Z46" s="61" t="s">
        <v>86</v>
      </c>
      <c r="AA46" s="68">
        <v>0.47160000000000002</v>
      </c>
      <c r="AB46" s="71"/>
      <c r="AD46" s="71"/>
      <c r="AF46" s="61" t="s">
        <v>82</v>
      </c>
      <c r="AG46" s="68">
        <v>0.33960000000000001</v>
      </c>
      <c r="AH46" s="71"/>
      <c r="AJ46" s="61" t="s">
        <v>97</v>
      </c>
      <c r="AK46" s="68">
        <v>0.43099999999999999</v>
      </c>
      <c r="AL46" s="71"/>
      <c r="AN46" s="71"/>
      <c r="AP46" s="71"/>
      <c r="AR46" s="61" t="s">
        <v>97</v>
      </c>
      <c r="AS46" s="68">
        <v>0.32750000000000001</v>
      </c>
      <c r="AT46" s="61" t="s">
        <v>82</v>
      </c>
      <c r="AU46" s="68">
        <v>0.4259</v>
      </c>
      <c r="AV46" s="61" t="s">
        <v>95</v>
      </c>
      <c r="AW46" s="68">
        <v>0.39579999999999999</v>
      </c>
      <c r="AX46" s="54" t="s">
        <v>48</v>
      </c>
      <c r="AY46" s="68">
        <v>0.45540000000000003</v>
      </c>
      <c r="AZ46" s="54" t="s">
        <v>48</v>
      </c>
      <c r="BA46" s="68">
        <v>0.48330000000000001</v>
      </c>
      <c r="BB46" s="54" t="s">
        <v>46</v>
      </c>
      <c r="BC46" s="67">
        <v>0.44400000000000001</v>
      </c>
      <c r="BD46" s="54" t="s">
        <v>91</v>
      </c>
      <c r="BE46" s="67">
        <v>0.45369999999999999</v>
      </c>
      <c r="BF46" s="54" t="s">
        <v>46</v>
      </c>
      <c r="BG46" s="67">
        <v>0.4612</v>
      </c>
      <c r="BH46" s="54" t="s">
        <v>76</v>
      </c>
      <c r="BI46" s="67">
        <v>0.4768</v>
      </c>
      <c r="BJ46" s="69" t="s">
        <v>68</v>
      </c>
      <c r="BK46" s="67">
        <v>0.46610000000000001</v>
      </c>
      <c r="BL46" s="69" t="s">
        <v>86</v>
      </c>
      <c r="BM46" s="70">
        <v>0.46910000000000002</v>
      </c>
      <c r="BN46" s="69" t="s">
        <v>93</v>
      </c>
      <c r="BO46" s="70">
        <v>0.45989999999999998</v>
      </c>
      <c r="BP46" s="69" t="s">
        <v>76</v>
      </c>
      <c r="BQ46" s="70">
        <v>0.4546</v>
      </c>
      <c r="BR46" s="69" t="s">
        <v>24</v>
      </c>
      <c r="BS46" s="70">
        <v>0.4148</v>
      </c>
      <c r="BT46" s="70"/>
      <c r="BU46" s="71" t="s">
        <v>68</v>
      </c>
    </row>
    <row r="47" spans="1:73" ht="13.5" customHeight="1" x14ac:dyDescent="0.2">
      <c r="A47" s="72">
        <f t="shared" si="0"/>
        <v>46</v>
      </c>
      <c r="B47" s="54" t="s">
        <v>23</v>
      </c>
      <c r="C47" s="67">
        <v>0.46929999999999999</v>
      </c>
      <c r="D47" s="54" t="s">
        <v>104</v>
      </c>
      <c r="E47" s="67">
        <v>0.4793</v>
      </c>
      <c r="F47" s="54" t="s">
        <v>33</v>
      </c>
      <c r="G47" s="67">
        <v>0.49049999999999999</v>
      </c>
      <c r="H47" s="61" t="s">
        <v>35</v>
      </c>
      <c r="I47" s="67">
        <v>0.4899</v>
      </c>
      <c r="J47" s="54" t="s">
        <v>23</v>
      </c>
      <c r="K47" s="67">
        <v>0.46929999999999999</v>
      </c>
      <c r="L47" s="54" t="s">
        <v>104</v>
      </c>
      <c r="M47" s="67">
        <v>0.4985</v>
      </c>
      <c r="N47" s="61" t="s">
        <v>83</v>
      </c>
      <c r="O47" s="68">
        <v>0.48580000000000001</v>
      </c>
      <c r="P47" s="61" t="s">
        <v>35</v>
      </c>
      <c r="Q47" s="68">
        <v>0.49669999999999997</v>
      </c>
      <c r="R47" s="54" t="s">
        <v>104</v>
      </c>
      <c r="S47" s="68">
        <v>0.48010000000000003</v>
      </c>
      <c r="T47" s="61" t="s">
        <v>76</v>
      </c>
      <c r="U47" s="68">
        <v>0.48249999999999998</v>
      </c>
      <c r="V47" s="61" t="s">
        <v>23</v>
      </c>
      <c r="W47" s="68">
        <v>0.48659999999999998</v>
      </c>
      <c r="X47" s="54" t="s">
        <v>52</v>
      </c>
      <c r="Y47" s="68">
        <v>0.46810000000000002</v>
      </c>
      <c r="Z47" s="61" t="s">
        <v>87</v>
      </c>
      <c r="AA47" s="68">
        <v>0.47160000000000002</v>
      </c>
      <c r="AB47" s="71"/>
      <c r="AD47" s="71"/>
      <c r="AF47" s="61" t="s">
        <v>90</v>
      </c>
      <c r="AG47" s="68">
        <v>0.33960000000000001</v>
      </c>
      <c r="AH47" s="71"/>
      <c r="AJ47" s="61" t="s">
        <v>109</v>
      </c>
      <c r="AK47" s="68">
        <v>0.43099999999999999</v>
      </c>
      <c r="AL47" s="71"/>
      <c r="AN47" s="71"/>
      <c r="AP47" s="71"/>
      <c r="AR47" s="61" t="s">
        <v>109</v>
      </c>
      <c r="AS47" s="68">
        <v>0.32750000000000001</v>
      </c>
      <c r="AT47" s="61" t="s">
        <v>90</v>
      </c>
      <c r="AU47" s="68">
        <v>0.4259</v>
      </c>
      <c r="AV47" s="61" t="s">
        <v>96</v>
      </c>
      <c r="AW47" s="68">
        <v>0.39579999999999999</v>
      </c>
      <c r="AX47" s="54" t="s">
        <v>53</v>
      </c>
      <c r="AY47" s="68">
        <v>0.45540000000000003</v>
      </c>
      <c r="AZ47" s="54" t="s">
        <v>53</v>
      </c>
      <c r="BA47" s="68">
        <v>0.48330000000000001</v>
      </c>
      <c r="BB47" s="54" t="s">
        <v>47</v>
      </c>
      <c r="BC47" s="67">
        <v>0.44400000000000001</v>
      </c>
      <c r="BD47" s="54" t="s">
        <v>92</v>
      </c>
      <c r="BE47" s="67">
        <v>0.45369999999999999</v>
      </c>
      <c r="BF47" s="54" t="s">
        <v>47</v>
      </c>
      <c r="BG47" s="67">
        <v>0.4612</v>
      </c>
      <c r="BH47" s="54" t="s">
        <v>90</v>
      </c>
      <c r="BI47" s="67">
        <v>0.4768</v>
      </c>
      <c r="BJ47" s="69" t="s">
        <v>85</v>
      </c>
      <c r="BK47" s="67">
        <v>0.46610000000000001</v>
      </c>
      <c r="BL47" s="69" t="s">
        <v>87</v>
      </c>
      <c r="BM47" s="70">
        <v>0.46910000000000002</v>
      </c>
      <c r="BN47" s="69" t="s">
        <v>94</v>
      </c>
      <c r="BO47" s="70">
        <v>0.45989999999999998</v>
      </c>
      <c r="BP47" s="69" t="s">
        <v>90</v>
      </c>
      <c r="BQ47" s="70">
        <v>0.4546</v>
      </c>
      <c r="BR47" s="69" t="s">
        <v>25</v>
      </c>
      <c r="BS47" s="70">
        <v>0.4148</v>
      </c>
      <c r="BU47" s="71" t="s">
        <v>75</v>
      </c>
    </row>
    <row r="48" spans="1:73" ht="13.5" customHeight="1" x14ac:dyDescent="0.2">
      <c r="A48" s="72">
        <f t="shared" si="0"/>
        <v>47</v>
      </c>
      <c r="B48" s="61" t="s">
        <v>90</v>
      </c>
      <c r="C48" s="67">
        <v>0.4677</v>
      </c>
      <c r="D48" s="54" t="s">
        <v>36</v>
      </c>
      <c r="E48" s="67">
        <v>0.47749999999999998</v>
      </c>
      <c r="F48" s="54" t="s">
        <v>36</v>
      </c>
      <c r="G48" s="67">
        <v>0.4869</v>
      </c>
      <c r="H48" s="54" t="s">
        <v>13</v>
      </c>
      <c r="I48" s="67">
        <v>0.4859</v>
      </c>
      <c r="J48" s="61" t="s">
        <v>90</v>
      </c>
      <c r="K48" s="67">
        <v>0.4677</v>
      </c>
      <c r="L48" s="54" t="s">
        <v>26</v>
      </c>
      <c r="M48" s="67">
        <v>0.48920000000000002</v>
      </c>
      <c r="N48" s="61" t="s">
        <v>34</v>
      </c>
      <c r="O48" s="68">
        <v>0.46949999999999997</v>
      </c>
      <c r="P48" s="54" t="s">
        <v>56</v>
      </c>
      <c r="Q48" s="68">
        <v>0.49409999999999998</v>
      </c>
      <c r="R48" s="54" t="s">
        <v>46</v>
      </c>
      <c r="S48" s="68">
        <v>0.47470000000000001</v>
      </c>
      <c r="T48" s="61" t="s">
        <v>49</v>
      </c>
      <c r="U48" s="68">
        <v>0.48039999999999999</v>
      </c>
      <c r="V48" s="54" t="s">
        <v>46</v>
      </c>
      <c r="W48" s="68">
        <v>0.48330000000000001</v>
      </c>
      <c r="X48" s="61" t="s">
        <v>86</v>
      </c>
      <c r="Y48" s="68">
        <v>0.46629999999999999</v>
      </c>
      <c r="Z48" s="61" t="s">
        <v>38</v>
      </c>
      <c r="AA48" s="68">
        <v>0.47039999999999998</v>
      </c>
      <c r="AB48" s="71"/>
      <c r="AD48" s="71"/>
      <c r="AF48" s="61" t="s">
        <v>95</v>
      </c>
      <c r="AG48" s="68">
        <v>0.30509999999999998</v>
      </c>
      <c r="AH48" s="71"/>
      <c r="AJ48" s="61" t="s">
        <v>95</v>
      </c>
      <c r="AK48" s="68">
        <v>0.35499999999999998</v>
      </c>
      <c r="AL48" s="71"/>
      <c r="AN48" s="71"/>
      <c r="AP48" s="71"/>
      <c r="AR48" s="71"/>
      <c r="AT48" s="61" t="s">
        <v>58</v>
      </c>
      <c r="AU48" s="68">
        <v>0.42280000000000001</v>
      </c>
      <c r="AV48" s="71"/>
      <c r="AX48" s="54" t="s">
        <v>46</v>
      </c>
      <c r="AY48" s="68">
        <v>0.45129999999999998</v>
      </c>
      <c r="AZ48" s="61" t="s">
        <v>54</v>
      </c>
      <c r="BA48" s="68">
        <v>0.47770000000000001</v>
      </c>
      <c r="BB48" s="54" t="s">
        <v>28</v>
      </c>
      <c r="BC48" s="67">
        <v>0.442</v>
      </c>
      <c r="BD48" s="54" t="s">
        <v>73</v>
      </c>
      <c r="BE48" s="67">
        <v>0.44800000000000001</v>
      </c>
      <c r="BF48" s="54" t="s">
        <v>95</v>
      </c>
      <c r="BG48" s="67">
        <v>0.44619999999999999</v>
      </c>
      <c r="BH48" s="54" t="s">
        <v>82</v>
      </c>
      <c r="BI48" s="67">
        <v>0.47</v>
      </c>
      <c r="BJ48" s="69" t="s">
        <v>93</v>
      </c>
      <c r="BK48" s="67">
        <v>0.45950000000000002</v>
      </c>
      <c r="BL48" s="69" t="s">
        <v>54</v>
      </c>
      <c r="BM48" s="70">
        <v>0.45979999999999999</v>
      </c>
      <c r="BN48" s="69" t="s">
        <v>48</v>
      </c>
      <c r="BO48" s="70">
        <v>0.45850000000000002</v>
      </c>
      <c r="BP48" s="69" t="s">
        <v>30</v>
      </c>
      <c r="BQ48" s="70">
        <v>0.44940000000000002</v>
      </c>
      <c r="BR48" s="69" t="s">
        <v>91</v>
      </c>
      <c r="BS48" s="70">
        <v>0.4148</v>
      </c>
      <c r="BT48" s="70"/>
      <c r="BU48" s="71" t="s">
        <v>55</v>
      </c>
    </row>
    <row r="49" spans="1:73" ht="13.5" customHeight="1" x14ac:dyDescent="0.2">
      <c r="A49" s="72">
        <f t="shared" si="0"/>
        <v>48</v>
      </c>
      <c r="B49" s="61" t="s">
        <v>71</v>
      </c>
      <c r="C49" s="67">
        <v>0.4677</v>
      </c>
      <c r="D49" s="54" t="s">
        <v>37</v>
      </c>
      <c r="E49" s="67">
        <v>0.47749999999999998</v>
      </c>
      <c r="F49" s="54" t="s">
        <v>37</v>
      </c>
      <c r="G49" s="67">
        <v>0.4869</v>
      </c>
      <c r="H49" s="54" t="s">
        <v>14</v>
      </c>
      <c r="I49" s="67">
        <v>0.4859</v>
      </c>
      <c r="J49" s="61" t="s">
        <v>71</v>
      </c>
      <c r="K49" s="67">
        <v>0.4677</v>
      </c>
      <c r="L49" s="54" t="s">
        <v>27</v>
      </c>
      <c r="M49" s="67">
        <v>0.48920000000000002</v>
      </c>
      <c r="N49" s="61" t="s">
        <v>35</v>
      </c>
      <c r="O49" s="68">
        <v>0.46949999999999997</v>
      </c>
      <c r="P49" s="54" t="s">
        <v>57</v>
      </c>
      <c r="Q49" s="68">
        <v>0.49409999999999998</v>
      </c>
      <c r="R49" s="54" t="s">
        <v>47</v>
      </c>
      <c r="S49" s="68">
        <v>0.47470000000000001</v>
      </c>
      <c r="T49" s="61" t="s">
        <v>50</v>
      </c>
      <c r="U49" s="68">
        <v>0.48039999999999999</v>
      </c>
      <c r="V49" s="54" t="s">
        <v>47</v>
      </c>
      <c r="W49" s="68">
        <v>0.48330000000000001</v>
      </c>
      <c r="X49" s="61" t="s">
        <v>87</v>
      </c>
      <c r="Y49" s="68">
        <v>0.46629999999999999</v>
      </c>
      <c r="Z49" s="61" t="s">
        <v>39</v>
      </c>
      <c r="AA49" s="68">
        <v>0.47039999999999998</v>
      </c>
      <c r="AB49" s="71"/>
      <c r="AD49" s="71"/>
      <c r="AF49" s="61" t="s">
        <v>96</v>
      </c>
      <c r="AG49" s="68">
        <v>0.30509999999999998</v>
      </c>
      <c r="AH49" s="71"/>
      <c r="AJ49" s="61" t="s">
        <v>96</v>
      </c>
      <c r="AK49" s="68">
        <v>0.35499999999999998</v>
      </c>
      <c r="AL49" s="71"/>
      <c r="AN49" s="71"/>
      <c r="AP49" s="71"/>
      <c r="AR49" s="71"/>
      <c r="AT49" s="61" t="s">
        <v>59</v>
      </c>
      <c r="AU49" s="68">
        <v>0.42280000000000001</v>
      </c>
      <c r="AV49" s="71"/>
      <c r="AX49" s="54" t="s">
        <v>47</v>
      </c>
      <c r="AY49" s="68">
        <v>0.45129999999999998</v>
      </c>
      <c r="AZ49" s="61" t="s">
        <v>55</v>
      </c>
      <c r="BA49" s="68">
        <v>0.47770000000000001</v>
      </c>
      <c r="BB49" s="54" t="s">
        <v>29</v>
      </c>
      <c r="BC49" s="67">
        <v>0.442</v>
      </c>
      <c r="BD49" s="54" t="s">
        <v>74</v>
      </c>
      <c r="BE49" s="67">
        <v>0.44800000000000001</v>
      </c>
      <c r="BF49" s="54" t="s">
        <v>96</v>
      </c>
      <c r="BG49" s="67">
        <v>0.44619999999999999</v>
      </c>
      <c r="BH49" s="54" t="s">
        <v>83</v>
      </c>
      <c r="BI49" s="67">
        <v>0.47</v>
      </c>
      <c r="BJ49" s="69" t="s">
        <v>94</v>
      </c>
      <c r="BK49" s="67">
        <v>0.45950000000000002</v>
      </c>
      <c r="BL49" s="69" t="s">
        <v>55</v>
      </c>
      <c r="BM49" s="70">
        <v>0.45979999999999999</v>
      </c>
      <c r="BN49" s="69" t="s">
        <v>81</v>
      </c>
      <c r="BO49" s="70">
        <v>0.45850000000000002</v>
      </c>
      <c r="BP49" s="69" t="s">
        <v>31</v>
      </c>
      <c r="BQ49" s="70">
        <v>0.44940000000000002</v>
      </c>
      <c r="BR49" s="69" t="s">
        <v>92</v>
      </c>
      <c r="BS49" s="70">
        <v>0.4148</v>
      </c>
      <c r="BU49" s="71" t="s">
        <v>45</v>
      </c>
    </row>
    <row r="50" spans="1:73" ht="13.5" customHeight="1" x14ac:dyDescent="0.2">
      <c r="A50" s="72">
        <f t="shared" si="0"/>
        <v>49</v>
      </c>
      <c r="B50" s="61" t="s">
        <v>82</v>
      </c>
      <c r="C50" s="67">
        <v>0.46439999999999998</v>
      </c>
      <c r="D50" s="54" t="s">
        <v>7</v>
      </c>
      <c r="E50" s="67">
        <v>0.47610000000000002</v>
      </c>
      <c r="F50" s="61" t="s">
        <v>49</v>
      </c>
      <c r="G50" s="67">
        <v>0.48199999999999998</v>
      </c>
      <c r="H50" s="54" t="s">
        <v>1</v>
      </c>
      <c r="I50" s="67">
        <v>0.48459999999999998</v>
      </c>
      <c r="J50" s="54" t="s">
        <v>79</v>
      </c>
      <c r="K50" s="67">
        <v>0.46439999999999998</v>
      </c>
      <c r="L50" s="61" t="s">
        <v>54</v>
      </c>
      <c r="M50" s="67">
        <v>0.47560000000000002</v>
      </c>
      <c r="N50" s="61" t="s">
        <v>73</v>
      </c>
      <c r="O50" s="68">
        <v>0.46689999999999998</v>
      </c>
      <c r="P50" s="54" t="s">
        <v>98</v>
      </c>
      <c r="Q50" s="68">
        <v>0.49370000000000003</v>
      </c>
      <c r="R50" s="61" t="s">
        <v>86</v>
      </c>
      <c r="S50" s="68">
        <v>0.46929999999999999</v>
      </c>
      <c r="T50" s="61" t="s">
        <v>22</v>
      </c>
      <c r="U50" s="68">
        <v>0.47939999999999999</v>
      </c>
      <c r="V50" s="61" t="s">
        <v>49</v>
      </c>
      <c r="W50" s="68">
        <v>0.4748</v>
      </c>
      <c r="X50" s="54" t="s">
        <v>103</v>
      </c>
      <c r="Y50" s="68">
        <v>0.46579999999999999</v>
      </c>
      <c r="Z50" s="54" t="s">
        <v>79</v>
      </c>
      <c r="AA50" s="68">
        <v>0.45929999999999999</v>
      </c>
      <c r="AB50" s="71"/>
      <c r="AD50" s="71"/>
      <c r="AF50" s="71"/>
      <c r="AH50" s="71"/>
      <c r="AJ50" s="61" t="s">
        <v>82</v>
      </c>
      <c r="AK50" s="68">
        <v>0.34910000000000002</v>
      </c>
      <c r="AL50" s="71"/>
      <c r="AN50" s="71"/>
      <c r="AP50" s="71"/>
      <c r="AR50" s="71"/>
      <c r="AT50" s="61" t="s">
        <v>97</v>
      </c>
      <c r="AU50" s="68">
        <v>0.38119999999999998</v>
      </c>
      <c r="AV50" s="71"/>
      <c r="AX50" s="61" t="s">
        <v>58</v>
      </c>
      <c r="AY50" s="68">
        <v>0.44429999999999997</v>
      </c>
      <c r="AZ50" s="61" t="s">
        <v>70</v>
      </c>
      <c r="BA50" s="68">
        <v>0.47710000000000002</v>
      </c>
      <c r="BB50" s="54" t="s">
        <v>73</v>
      </c>
      <c r="BC50" s="67">
        <v>0.439</v>
      </c>
      <c r="BD50" s="54" t="s">
        <v>70</v>
      </c>
      <c r="BE50" s="67">
        <v>0.44479999999999997</v>
      </c>
      <c r="BF50" s="54" t="s">
        <v>103</v>
      </c>
      <c r="BG50" s="67">
        <v>0.44119999999999998</v>
      </c>
      <c r="BH50" s="54" t="s">
        <v>73</v>
      </c>
      <c r="BI50" s="67">
        <v>0.46800000000000003</v>
      </c>
      <c r="BJ50" s="69" t="s">
        <v>36</v>
      </c>
      <c r="BK50" s="67">
        <v>0.45150000000000001</v>
      </c>
      <c r="BL50" s="69" t="s">
        <v>76</v>
      </c>
      <c r="BM50" s="70">
        <v>0.44950000000000001</v>
      </c>
      <c r="BN50" s="69" t="s">
        <v>46</v>
      </c>
      <c r="BO50" s="70">
        <v>0.43440000000000001</v>
      </c>
      <c r="BP50" s="69" t="s">
        <v>36</v>
      </c>
      <c r="BQ50" s="70">
        <v>0.44550000000000001</v>
      </c>
      <c r="BR50" s="69" t="s">
        <v>97</v>
      </c>
      <c r="BS50" s="70">
        <v>0.38069999999999998</v>
      </c>
      <c r="BU50" s="71" t="s">
        <v>82</v>
      </c>
    </row>
    <row r="51" spans="1:73" ht="13.5" customHeight="1" x14ac:dyDescent="0.2">
      <c r="A51" s="72">
        <f t="shared" si="0"/>
        <v>50</v>
      </c>
      <c r="B51" s="61" t="s">
        <v>83</v>
      </c>
      <c r="C51" s="67">
        <v>0.46439999999999998</v>
      </c>
      <c r="D51" s="54" t="s">
        <v>8</v>
      </c>
      <c r="E51" s="67">
        <v>0.47610000000000002</v>
      </c>
      <c r="F51" s="61" t="s">
        <v>50</v>
      </c>
      <c r="G51" s="67">
        <v>0.48199999999999998</v>
      </c>
      <c r="H51" s="54" t="s">
        <v>2</v>
      </c>
      <c r="I51" s="67">
        <v>0.48459999999999998</v>
      </c>
      <c r="J51" s="54" t="s">
        <v>80</v>
      </c>
      <c r="K51" s="67">
        <v>0.46439999999999998</v>
      </c>
      <c r="L51" s="61" t="s">
        <v>55</v>
      </c>
      <c r="M51" s="67">
        <v>0.47560000000000002</v>
      </c>
      <c r="N51" s="61" t="s">
        <v>91</v>
      </c>
      <c r="O51" s="68">
        <v>0.46689999999999998</v>
      </c>
      <c r="P51" s="54" t="s">
        <v>99</v>
      </c>
      <c r="Q51" s="68">
        <v>0.49370000000000003</v>
      </c>
      <c r="R51" s="61" t="s">
        <v>87</v>
      </c>
      <c r="S51" s="68">
        <v>0.46929999999999999</v>
      </c>
      <c r="T51" s="61" t="s">
        <v>23</v>
      </c>
      <c r="U51" s="68">
        <v>0.47939999999999999</v>
      </c>
      <c r="V51" s="61" t="s">
        <v>50</v>
      </c>
      <c r="W51" s="68">
        <v>0.4748</v>
      </c>
      <c r="X51" s="54" t="s">
        <v>104</v>
      </c>
      <c r="Y51" s="68">
        <v>0.46579999999999999</v>
      </c>
      <c r="Z51" s="54" t="s">
        <v>80</v>
      </c>
      <c r="AA51" s="68">
        <v>0.45929999999999999</v>
      </c>
      <c r="AB51" s="71"/>
      <c r="AD51" s="71"/>
      <c r="AF51" s="71"/>
      <c r="AH51" s="71"/>
      <c r="AJ51" s="61" t="s">
        <v>90</v>
      </c>
      <c r="AK51" s="68">
        <v>0.34910000000000002</v>
      </c>
      <c r="AL51" s="71"/>
      <c r="AN51" s="71"/>
      <c r="AP51" s="71"/>
      <c r="AR51" s="71"/>
      <c r="AT51" s="61" t="s">
        <v>109</v>
      </c>
      <c r="AU51" s="68">
        <v>0.38119999999999998</v>
      </c>
      <c r="AV51" s="71"/>
      <c r="AX51" s="61" t="s">
        <v>59</v>
      </c>
      <c r="AY51" s="68">
        <v>0.44429999999999997</v>
      </c>
      <c r="AZ51" s="61" t="s">
        <v>71</v>
      </c>
      <c r="BA51" s="68">
        <v>0.47710000000000002</v>
      </c>
      <c r="BB51" s="54" t="s">
        <v>74</v>
      </c>
      <c r="BC51" s="67">
        <v>0.439</v>
      </c>
      <c r="BD51" s="54" t="s">
        <v>71</v>
      </c>
      <c r="BE51" s="67">
        <v>0.44479999999999997</v>
      </c>
      <c r="BF51" s="54" t="s">
        <v>104</v>
      </c>
      <c r="BG51" s="67">
        <v>0.44119999999999998</v>
      </c>
      <c r="BH51" s="54" t="s">
        <v>74</v>
      </c>
      <c r="BI51" s="67">
        <v>0.46800000000000003</v>
      </c>
      <c r="BJ51" s="69" t="s">
        <v>61</v>
      </c>
      <c r="BK51" s="67">
        <v>0.45150000000000001</v>
      </c>
      <c r="BL51" s="69" t="s">
        <v>90</v>
      </c>
      <c r="BM51" s="70">
        <v>0.44950000000000001</v>
      </c>
      <c r="BN51" s="69" t="s">
        <v>47</v>
      </c>
      <c r="BO51" s="70">
        <v>0.43440000000000001</v>
      </c>
      <c r="BP51" s="69" t="s">
        <v>61</v>
      </c>
      <c r="BQ51" s="70">
        <v>0.44550000000000001</v>
      </c>
      <c r="BR51" s="69" t="s">
        <v>109</v>
      </c>
      <c r="BS51" s="70">
        <v>0.38069999999999998</v>
      </c>
      <c r="BU51" s="71" t="s">
        <v>8</v>
      </c>
    </row>
    <row r="52" spans="1:73" ht="13.5" customHeight="1" x14ac:dyDescent="0.2">
      <c r="A52" s="72">
        <f t="shared" si="0"/>
        <v>51</v>
      </c>
      <c r="B52" s="54" t="s">
        <v>7</v>
      </c>
      <c r="C52" s="67">
        <v>0.46129999999999999</v>
      </c>
      <c r="D52" s="54" t="s">
        <v>9</v>
      </c>
      <c r="E52" s="67">
        <v>0.47389999999999999</v>
      </c>
      <c r="F52" s="54" t="s">
        <v>18</v>
      </c>
      <c r="G52" s="67">
        <v>0.48159999999999997</v>
      </c>
      <c r="H52" s="54" t="s">
        <v>16</v>
      </c>
      <c r="I52" s="67">
        <v>0.47739999999999999</v>
      </c>
      <c r="J52" s="54" t="s">
        <v>7</v>
      </c>
      <c r="K52" s="67">
        <v>0.46129999999999999</v>
      </c>
      <c r="L52" s="61" t="s">
        <v>95</v>
      </c>
      <c r="M52" s="67">
        <v>0.47520000000000001</v>
      </c>
      <c r="N52" s="61" t="s">
        <v>92</v>
      </c>
      <c r="O52" s="68">
        <v>0.46689999999999998</v>
      </c>
      <c r="P52" s="54" t="s">
        <v>51</v>
      </c>
      <c r="Q52" s="68">
        <v>0.46970000000000001</v>
      </c>
      <c r="R52" s="54" t="s">
        <v>40</v>
      </c>
      <c r="S52" s="68">
        <v>0.46860000000000002</v>
      </c>
      <c r="T52" s="54" t="s">
        <v>93</v>
      </c>
      <c r="U52" s="68">
        <v>0.47020000000000001</v>
      </c>
      <c r="V52" s="61" t="s">
        <v>7</v>
      </c>
      <c r="W52" s="68">
        <v>0.4657</v>
      </c>
      <c r="X52" s="61" t="s">
        <v>7</v>
      </c>
      <c r="Y52" s="68">
        <v>0.45579999999999998</v>
      </c>
      <c r="Z52" s="54" t="s">
        <v>40</v>
      </c>
      <c r="AA52" s="68">
        <v>0.45800000000000002</v>
      </c>
      <c r="AB52" s="71"/>
      <c r="AD52" s="71"/>
      <c r="AF52" s="71"/>
      <c r="AH52" s="71"/>
      <c r="AJ52" s="71"/>
      <c r="AL52" s="71"/>
      <c r="AN52" s="71"/>
      <c r="AP52" s="71"/>
      <c r="AR52" s="71"/>
      <c r="AT52" s="54" t="s">
        <v>103</v>
      </c>
      <c r="AU52" s="68">
        <v>0.36109999999999998</v>
      </c>
      <c r="AV52" s="71"/>
      <c r="AX52" s="61" t="s">
        <v>97</v>
      </c>
      <c r="AY52" s="68">
        <v>0.4355</v>
      </c>
      <c r="AZ52" s="61" t="s">
        <v>97</v>
      </c>
      <c r="BA52" s="68">
        <v>0.46920000000000001</v>
      </c>
      <c r="BB52" s="54" t="s">
        <v>82</v>
      </c>
      <c r="BC52" s="67">
        <v>0.42549999999999999</v>
      </c>
      <c r="BD52" s="54" t="s">
        <v>48</v>
      </c>
      <c r="BE52" s="67">
        <v>0.44440000000000002</v>
      </c>
      <c r="BF52" s="54" t="s">
        <v>86</v>
      </c>
      <c r="BG52" s="67">
        <v>0.44080000000000003</v>
      </c>
      <c r="BH52" s="54" t="s">
        <v>58</v>
      </c>
      <c r="BI52" s="67">
        <v>0.46729999999999999</v>
      </c>
      <c r="BJ52" s="73" t="s">
        <v>76</v>
      </c>
      <c r="BK52" s="67">
        <v>0.44940000000000002</v>
      </c>
      <c r="BL52" s="69" t="s">
        <v>98</v>
      </c>
      <c r="BM52" s="70">
        <v>0.4476</v>
      </c>
      <c r="BN52" s="69" t="s">
        <v>70</v>
      </c>
      <c r="BO52" s="70">
        <v>0.42049999999999998</v>
      </c>
      <c r="BP52" s="69" t="s">
        <v>82</v>
      </c>
      <c r="BQ52" s="70">
        <v>0.43120000000000003</v>
      </c>
      <c r="BR52" s="71"/>
      <c r="BU52" s="71" t="s">
        <v>43</v>
      </c>
    </row>
    <row r="53" spans="1:73" ht="13.5" customHeight="1" x14ac:dyDescent="0.2">
      <c r="A53" s="72">
        <f t="shared" si="0"/>
        <v>52</v>
      </c>
      <c r="B53" s="54" t="s">
        <v>8</v>
      </c>
      <c r="C53" s="67">
        <v>0.46129999999999999</v>
      </c>
      <c r="D53" s="54" t="s">
        <v>10</v>
      </c>
      <c r="E53" s="67">
        <v>0.47389999999999999</v>
      </c>
      <c r="F53" s="54" t="s">
        <v>76</v>
      </c>
      <c r="G53" s="67">
        <v>0.48159999999999997</v>
      </c>
      <c r="H53" s="54" t="s">
        <v>17</v>
      </c>
      <c r="I53" s="67">
        <v>0.47739999999999999</v>
      </c>
      <c r="J53" s="54" t="s">
        <v>8</v>
      </c>
      <c r="K53" s="67">
        <v>0.46129999999999999</v>
      </c>
      <c r="L53" s="61" t="s">
        <v>96</v>
      </c>
      <c r="M53" s="67">
        <v>0.47520000000000001</v>
      </c>
      <c r="N53" s="61" t="s">
        <v>74</v>
      </c>
      <c r="O53" s="68">
        <v>0.46689999999999998</v>
      </c>
      <c r="P53" s="54" t="s">
        <v>52</v>
      </c>
      <c r="Q53" s="68">
        <v>0.46970000000000001</v>
      </c>
      <c r="R53" s="54" t="s">
        <v>41</v>
      </c>
      <c r="S53" s="68">
        <v>0.46860000000000002</v>
      </c>
      <c r="T53" s="54" t="s">
        <v>94</v>
      </c>
      <c r="U53" s="68">
        <v>0.47020000000000001</v>
      </c>
      <c r="V53" s="61" t="s">
        <v>8</v>
      </c>
      <c r="W53" s="68">
        <v>0.4657</v>
      </c>
      <c r="X53" s="61" t="s">
        <v>8</v>
      </c>
      <c r="Y53" s="68">
        <v>0.45579999999999998</v>
      </c>
      <c r="Z53" s="54" t="s">
        <v>41</v>
      </c>
      <c r="AA53" s="68">
        <v>0.45800000000000002</v>
      </c>
      <c r="AB53" s="71"/>
      <c r="AD53" s="71"/>
      <c r="AF53" s="71"/>
      <c r="AH53" s="71"/>
      <c r="AJ53" s="71"/>
      <c r="AL53" s="71"/>
      <c r="AN53" s="71"/>
      <c r="AP53" s="71"/>
      <c r="AR53" s="71"/>
      <c r="AT53" s="54" t="s">
        <v>104</v>
      </c>
      <c r="AU53" s="68">
        <v>0.36109999999999998</v>
      </c>
      <c r="AV53" s="71"/>
      <c r="AX53" s="61" t="s">
        <v>109</v>
      </c>
      <c r="AY53" s="68">
        <v>0.4355</v>
      </c>
      <c r="AZ53" s="61" t="s">
        <v>109</v>
      </c>
      <c r="BA53" s="68">
        <v>0.46920000000000001</v>
      </c>
      <c r="BB53" s="54" t="s">
        <v>90</v>
      </c>
      <c r="BC53" s="67">
        <v>0.42549999999999999</v>
      </c>
      <c r="BD53" s="54" t="s">
        <v>53</v>
      </c>
      <c r="BE53" s="67">
        <v>0.44440000000000002</v>
      </c>
      <c r="BF53" s="54" t="s">
        <v>87</v>
      </c>
      <c r="BG53" s="67">
        <v>0.44080000000000003</v>
      </c>
      <c r="BH53" s="54" t="s">
        <v>59</v>
      </c>
      <c r="BI53" s="67">
        <v>0.46729999999999999</v>
      </c>
      <c r="BJ53" s="73" t="s">
        <v>90</v>
      </c>
      <c r="BK53" s="67">
        <v>0.44940000000000002</v>
      </c>
      <c r="BL53" s="69" t="s">
        <v>99</v>
      </c>
      <c r="BM53" s="70">
        <v>0.4476</v>
      </c>
      <c r="BN53" s="69" t="s">
        <v>71</v>
      </c>
      <c r="BO53" s="70">
        <v>0.42049999999999998</v>
      </c>
      <c r="BP53" s="69" t="s">
        <v>83</v>
      </c>
      <c r="BQ53" s="70">
        <v>0.43120000000000003</v>
      </c>
      <c r="BR53" s="71"/>
      <c r="BU53" s="71" t="s">
        <v>81</v>
      </c>
    </row>
    <row r="54" spans="1:73" ht="13.5" customHeight="1" x14ac:dyDescent="0.2">
      <c r="A54" s="72">
        <f t="shared" si="0"/>
        <v>53</v>
      </c>
      <c r="B54" s="61" t="s">
        <v>54</v>
      </c>
      <c r="C54" s="67">
        <v>0.4597</v>
      </c>
      <c r="D54" s="54" t="s">
        <v>98</v>
      </c>
      <c r="E54" s="67">
        <v>0.46989999999999998</v>
      </c>
      <c r="F54" s="54" t="s">
        <v>93</v>
      </c>
      <c r="G54" s="67">
        <v>0.48099999999999998</v>
      </c>
      <c r="H54" s="54" t="s">
        <v>103</v>
      </c>
      <c r="I54" s="67">
        <v>0.47689999999999999</v>
      </c>
      <c r="J54" s="61" t="s">
        <v>54</v>
      </c>
      <c r="K54" s="67">
        <v>0.4597</v>
      </c>
      <c r="L54" s="61" t="s">
        <v>38</v>
      </c>
      <c r="M54" s="67">
        <v>0.47070000000000001</v>
      </c>
      <c r="N54" s="54" t="s">
        <v>93</v>
      </c>
      <c r="O54" s="68">
        <v>0.45639999999999997</v>
      </c>
      <c r="P54" s="61" t="s">
        <v>24</v>
      </c>
      <c r="Q54" s="68">
        <v>0.45829999999999999</v>
      </c>
      <c r="R54" s="61" t="s">
        <v>91</v>
      </c>
      <c r="S54" s="68">
        <v>0.46850000000000003</v>
      </c>
      <c r="T54" s="61" t="s">
        <v>35</v>
      </c>
      <c r="U54" s="68">
        <v>0.46500000000000002</v>
      </c>
      <c r="V54" s="54" t="s">
        <v>51</v>
      </c>
      <c r="W54" s="68">
        <v>0.4627</v>
      </c>
      <c r="X54" s="54" t="s">
        <v>46</v>
      </c>
      <c r="Y54" s="68">
        <v>0.4486</v>
      </c>
      <c r="Z54" s="54" t="s">
        <v>46</v>
      </c>
      <c r="AA54" s="68">
        <v>0.43580000000000002</v>
      </c>
      <c r="AB54" s="71"/>
      <c r="AD54" s="71"/>
      <c r="AF54" s="71"/>
      <c r="AH54" s="71"/>
      <c r="AJ54" s="71"/>
      <c r="AL54" s="71"/>
      <c r="AN54" s="71"/>
      <c r="AP54" s="71"/>
      <c r="AR54" s="71"/>
      <c r="AT54" s="71"/>
      <c r="AV54" s="71"/>
      <c r="AX54" s="61" t="s">
        <v>91</v>
      </c>
      <c r="AY54" s="68">
        <v>0.43459999999999999</v>
      </c>
      <c r="AZ54" s="54" t="s">
        <v>46</v>
      </c>
      <c r="BA54" s="68">
        <v>0.46489999999999998</v>
      </c>
      <c r="BB54" s="54" t="s">
        <v>97</v>
      </c>
      <c r="BC54" s="67">
        <v>0.4254</v>
      </c>
      <c r="BD54" s="54" t="s">
        <v>82</v>
      </c>
      <c r="BE54" s="67">
        <v>0.41210000000000002</v>
      </c>
      <c r="BF54" s="54" t="s">
        <v>16</v>
      </c>
      <c r="BG54" s="67">
        <v>0.43690000000000001</v>
      </c>
      <c r="BH54" s="54" t="s">
        <v>93</v>
      </c>
      <c r="BI54" s="67">
        <v>0.45619999999999999</v>
      </c>
      <c r="BJ54" s="74" t="s">
        <v>24</v>
      </c>
      <c r="BK54" s="67">
        <v>0.4491</v>
      </c>
      <c r="BL54" s="69" t="s">
        <v>95</v>
      </c>
      <c r="BM54" s="70">
        <v>0.44419999999999998</v>
      </c>
      <c r="BN54" s="69" t="s">
        <v>97</v>
      </c>
      <c r="BO54" s="70">
        <v>0.39279999999999998</v>
      </c>
      <c r="BP54" s="69" t="s">
        <v>58</v>
      </c>
      <c r="BQ54" s="70">
        <v>0.42549999999999999</v>
      </c>
      <c r="BR54" s="71"/>
      <c r="BU54" s="71" t="s">
        <v>83</v>
      </c>
    </row>
    <row r="55" spans="1:73" ht="13.5" customHeight="1" x14ac:dyDescent="0.2">
      <c r="A55" s="72">
        <f t="shared" si="0"/>
        <v>54</v>
      </c>
      <c r="B55" s="61" t="s">
        <v>55</v>
      </c>
      <c r="C55" s="67">
        <v>0.4597</v>
      </c>
      <c r="D55" s="54" t="s">
        <v>99</v>
      </c>
      <c r="E55" s="67">
        <v>0.46989999999999998</v>
      </c>
      <c r="F55" s="54" t="s">
        <v>94</v>
      </c>
      <c r="G55" s="67">
        <v>0.48099999999999998</v>
      </c>
      <c r="H55" s="54" t="s">
        <v>104</v>
      </c>
      <c r="I55" s="67">
        <v>0.47689999999999999</v>
      </c>
      <c r="J55" s="61" t="s">
        <v>55</v>
      </c>
      <c r="K55" s="67">
        <v>0.4597</v>
      </c>
      <c r="L55" s="61" t="s">
        <v>39</v>
      </c>
      <c r="M55" s="67">
        <v>0.47070000000000001</v>
      </c>
      <c r="N55" s="54" t="s">
        <v>94</v>
      </c>
      <c r="O55" s="68">
        <v>0.45639999999999997</v>
      </c>
      <c r="P55" s="61" t="s">
        <v>25</v>
      </c>
      <c r="Q55" s="68">
        <v>0.45829999999999999</v>
      </c>
      <c r="R55" s="61" t="s">
        <v>92</v>
      </c>
      <c r="S55" s="68">
        <v>0.46850000000000003</v>
      </c>
      <c r="T55" s="61" t="s">
        <v>69</v>
      </c>
      <c r="U55" s="68">
        <v>0.46500000000000002</v>
      </c>
      <c r="V55" s="54" t="s">
        <v>52</v>
      </c>
      <c r="W55" s="68">
        <v>0.4627</v>
      </c>
      <c r="X55" s="54" t="s">
        <v>47</v>
      </c>
      <c r="Y55" s="68">
        <v>0.4486</v>
      </c>
      <c r="Z55" s="54" t="s">
        <v>47</v>
      </c>
      <c r="AA55" s="68">
        <v>0.43580000000000002</v>
      </c>
      <c r="AB55" s="71"/>
      <c r="AD55" s="71"/>
      <c r="AF55" s="71"/>
      <c r="AH55" s="71"/>
      <c r="AJ55" s="71"/>
      <c r="AL55" s="71"/>
      <c r="AN55" s="71"/>
      <c r="AP55" s="71"/>
      <c r="AR55" s="71"/>
      <c r="AT55" s="71"/>
      <c r="AV55" s="71"/>
      <c r="AX55" s="61" t="s">
        <v>92</v>
      </c>
      <c r="AY55" s="68">
        <v>0.43459999999999999</v>
      </c>
      <c r="AZ55" s="54" t="s">
        <v>47</v>
      </c>
      <c r="BA55" s="68">
        <v>0.46489999999999998</v>
      </c>
      <c r="BB55" s="54" t="s">
        <v>109</v>
      </c>
      <c r="BC55" s="67">
        <v>0.4254</v>
      </c>
      <c r="BD55" s="54" t="s">
        <v>90</v>
      </c>
      <c r="BE55" s="67">
        <v>0.41210000000000002</v>
      </c>
      <c r="BF55" s="54" t="s">
        <v>17</v>
      </c>
      <c r="BG55" s="67">
        <v>0.43690000000000001</v>
      </c>
      <c r="BH55" s="54" t="s">
        <v>94</v>
      </c>
      <c r="BI55" s="67">
        <v>0.45619999999999999</v>
      </c>
      <c r="BJ55" s="74" t="s">
        <v>25</v>
      </c>
      <c r="BK55" s="67">
        <v>0.4491</v>
      </c>
      <c r="BL55" s="69" t="s">
        <v>96</v>
      </c>
      <c r="BM55" s="70">
        <v>0.44419999999999998</v>
      </c>
      <c r="BN55" s="69" t="s">
        <v>109</v>
      </c>
      <c r="BO55" s="70">
        <v>0.39279999999999998</v>
      </c>
      <c r="BP55" s="69" t="s">
        <v>59</v>
      </c>
      <c r="BQ55" s="70">
        <v>0.42549999999999999</v>
      </c>
      <c r="BR55" s="71"/>
      <c r="BU55" s="71" t="s">
        <v>25</v>
      </c>
    </row>
    <row r="56" spans="1:73" ht="13.5" customHeight="1" x14ac:dyDescent="0.2">
      <c r="A56" s="72">
        <f t="shared" si="0"/>
        <v>55</v>
      </c>
      <c r="B56" s="54" t="s">
        <v>79</v>
      </c>
      <c r="C56" s="67">
        <v>0.44419999999999998</v>
      </c>
      <c r="D56" s="54" t="s">
        <v>51</v>
      </c>
      <c r="E56" s="67">
        <v>0.46889999999999998</v>
      </c>
      <c r="F56" s="54" t="s">
        <v>30</v>
      </c>
      <c r="G56" s="67">
        <v>0.47489999999999999</v>
      </c>
      <c r="H56" s="54" t="s">
        <v>48</v>
      </c>
      <c r="I56" s="67">
        <v>0.47620000000000001</v>
      </c>
      <c r="J56" s="61" t="s">
        <v>82</v>
      </c>
      <c r="K56" s="67">
        <v>0.44419999999999998</v>
      </c>
      <c r="L56" s="54" t="s">
        <v>107</v>
      </c>
      <c r="M56" s="67">
        <v>0.45929999999999999</v>
      </c>
      <c r="N56" s="61" t="s">
        <v>95</v>
      </c>
      <c r="O56" s="68">
        <v>0.45100000000000001</v>
      </c>
      <c r="P56" s="54" t="s">
        <v>103</v>
      </c>
      <c r="Q56" s="68">
        <v>0.45750000000000002</v>
      </c>
      <c r="R56" s="61" t="s">
        <v>28</v>
      </c>
      <c r="S56" s="68">
        <v>0.46229999999999999</v>
      </c>
      <c r="T56" s="61" t="s">
        <v>7</v>
      </c>
      <c r="U56" s="68">
        <v>0.45989999999999998</v>
      </c>
      <c r="V56" s="54" t="s">
        <v>98</v>
      </c>
      <c r="W56" s="68">
        <v>0.4536</v>
      </c>
      <c r="X56" s="61" t="s">
        <v>58</v>
      </c>
      <c r="Y56" s="68">
        <v>0.43940000000000001</v>
      </c>
      <c r="Z56" s="61" t="s">
        <v>97</v>
      </c>
      <c r="AA56" s="68">
        <v>0.43459999999999999</v>
      </c>
      <c r="AB56" s="71"/>
      <c r="AD56" s="71"/>
      <c r="AF56" s="71"/>
      <c r="AH56" s="71"/>
      <c r="AJ56" s="71"/>
      <c r="AL56" s="71"/>
      <c r="AN56" s="71"/>
      <c r="AP56" s="71"/>
      <c r="AR56" s="71"/>
      <c r="AT56" s="71"/>
      <c r="AV56" s="71"/>
      <c r="AX56" s="61" t="s">
        <v>86</v>
      </c>
      <c r="AY56" s="68">
        <v>0.42299999999999999</v>
      </c>
      <c r="AZ56" s="54" t="s">
        <v>93</v>
      </c>
      <c r="BA56" s="68">
        <v>0.4531</v>
      </c>
      <c r="BB56" s="54" t="s">
        <v>48</v>
      </c>
      <c r="BC56" s="67">
        <v>0.41510000000000002</v>
      </c>
      <c r="BD56" s="54" t="s">
        <v>86</v>
      </c>
      <c r="BE56" s="67">
        <v>0.39429999999999998</v>
      </c>
      <c r="BF56" s="54" t="s">
        <v>58</v>
      </c>
      <c r="BG56" s="67">
        <v>0.41749999999999998</v>
      </c>
      <c r="BH56" s="54" t="s">
        <v>46</v>
      </c>
      <c r="BI56" s="67">
        <v>0.44369999999999998</v>
      </c>
      <c r="BJ56" s="73" t="s">
        <v>86</v>
      </c>
      <c r="BK56" s="67">
        <v>0.42670000000000002</v>
      </c>
      <c r="BL56" s="69" t="s">
        <v>58</v>
      </c>
      <c r="BM56" s="70">
        <v>0.44290000000000002</v>
      </c>
      <c r="BN56" s="69" t="s">
        <v>82</v>
      </c>
      <c r="BO56" s="70">
        <v>0.34279999999999999</v>
      </c>
      <c r="BP56" s="69" t="s">
        <v>16</v>
      </c>
      <c r="BQ56" s="70">
        <v>0.40439999999999998</v>
      </c>
      <c r="BR56" s="71"/>
      <c r="BT56" s="70"/>
      <c r="BU56" s="71" t="s">
        <v>86</v>
      </c>
    </row>
    <row r="57" spans="1:73" ht="13.5" customHeight="1" x14ac:dyDescent="0.2">
      <c r="A57" s="72">
        <f t="shared" si="0"/>
        <v>56</v>
      </c>
      <c r="B57" s="54" t="s">
        <v>80</v>
      </c>
      <c r="C57" s="67">
        <v>0.44419999999999998</v>
      </c>
      <c r="D57" s="54" t="s">
        <v>52</v>
      </c>
      <c r="E57" s="67">
        <v>0.46889999999999998</v>
      </c>
      <c r="F57" s="54" t="s">
        <v>31</v>
      </c>
      <c r="G57" s="67">
        <v>0.47489999999999999</v>
      </c>
      <c r="H57" s="54" t="s">
        <v>53</v>
      </c>
      <c r="I57" s="67">
        <v>0.47620000000000001</v>
      </c>
      <c r="J57" s="61" t="s">
        <v>83</v>
      </c>
      <c r="K57" s="67">
        <v>0.44419999999999998</v>
      </c>
      <c r="L57" s="54" t="s">
        <v>108</v>
      </c>
      <c r="M57" s="67">
        <v>0.45929999999999999</v>
      </c>
      <c r="N57" s="61" t="s">
        <v>96</v>
      </c>
      <c r="O57" s="68">
        <v>0.45100000000000001</v>
      </c>
      <c r="P57" s="54" t="s">
        <v>104</v>
      </c>
      <c r="Q57" s="68">
        <v>0.45750000000000002</v>
      </c>
      <c r="R57" s="61" t="s">
        <v>29</v>
      </c>
      <c r="S57" s="68">
        <v>0.46229999999999999</v>
      </c>
      <c r="T57" s="61" t="s">
        <v>8</v>
      </c>
      <c r="U57" s="68">
        <v>0.45989999999999998</v>
      </c>
      <c r="V57" s="54" t="s">
        <v>99</v>
      </c>
      <c r="W57" s="68">
        <v>0.4536</v>
      </c>
      <c r="X57" s="61" t="s">
        <v>59</v>
      </c>
      <c r="Y57" s="68">
        <v>0.43940000000000001</v>
      </c>
      <c r="Z57" s="61" t="s">
        <v>109</v>
      </c>
      <c r="AA57" s="68">
        <v>0.43459999999999999</v>
      </c>
      <c r="AB57" s="71"/>
      <c r="AD57" s="71"/>
      <c r="AF57" s="71"/>
      <c r="AH57" s="71"/>
      <c r="AJ57" s="71"/>
      <c r="AL57" s="71"/>
      <c r="AN57" s="71"/>
      <c r="AP57" s="71"/>
      <c r="AR57" s="71"/>
      <c r="AT57" s="71"/>
      <c r="AV57" s="71"/>
      <c r="AX57" s="61" t="s">
        <v>87</v>
      </c>
      <c r="AY57" s="68">
        <v>0.42299999999999999</v>
      </c>
      <c r="AZ57" s="54" t="s">
        <v>94</v>
      </c>
      <c r="BA57" s="68">
        <v>0.4531</v>
      </c>
      <c r="BB57" s="54" t="s">
        <v>53</v>
      </c>
      <c r="BC57" s="67">
        <v>0.41510000000000002</v>
      </c>
      <c r="BD57" s="54" t="s">
        <v>87</v>
      </c>
      <c r="BE57" s="67">
        <v>0.39429999999999998</v>
      </c>
      <c r="BF57" s="54" t="s">
        <v>59</v>
      </c>
      <c r="BG57" s="67">
        <v>0.41749999999999998</v>
      </c>
      <c r="BH57" s="54" t="s">
        <v>47</v>
      </c>
      <c r="BI57" s="67">
        <v>0.44369999999999998</v>
      </c>
      <c r="BJ57" s="73" t="s">
        <v>87</v>
      </c>
      <c r="BK57" s="67">
        <v>0.42670000000000002</v>
      </c>
      <c r="BL57" s="69" t="s">
        <v>59</v>
      </c>
      <c r="BM57" s="70">
        <v>0.44290000000000002</v>
      </c>
      <c r="BN57" s="69" t="s">
        <v>83</v>
      </c>
      <c r="BO57" s="70">
        <v>0.34279999999999999</v>
      </c>
      <c r="BP57" s="69" t="s">
        <v>17</v>
      </c>
      <c r="BQ57" s="70">
        <v>0.40439999999999998</v>
      </c>
      <c r="BR57" s="71"/>
      <c r="BU57" s="71" t="s">
        <v>29</v>
      </c>
    </row>
    <row r="58" spans="1:73" ht="13.5" customHeight="1" x14ac:dyDescent="0.2">
      <c r="A58" s="72">
        <f t="shared" si="0"/>
        <v>57</v>
      </c>
      <c r="B58" s="54" t="s">
        <v>46</v>
      </c>
      <c r="C58" s="67">
        <v>0.42220000000000002</v>
      </c>
      <c r="D58" s="54" t="s">
        <v>60</v>
      </c>
      <c r="E58" s="67">
        <v>0.46339999999999998</v>
      </c>
      <c r="F58" s="61" t="s">
        <v>95</v>
      </c>
      <c r="G58" s="67">
        <v>0.47339999999999999</v>
      </c>
      <c r="H58" s="54" t="s">
        <v>79</v>
      </c>
      <c r="I58" s="67">
        <v>0.4748</v>
      </c>
      <c r="J58" s="54" t="s">
        <v>46</v>
      </c>
      <c r="K58" s="67">
        <v>0.42220000000000002</v>
      </c>
      <c r="L58" s="54" t="s">
        <v>62</v>
      </c>
      <c r="M58" s="67">
        <v>0.45319999999999999</v>
      </c>
      <c r="N58" s="54" t="s">
        <v>51</v>
      </c>
      <c r="O58" s="68">
        <v>0.44990000000000002</v>
      </c>
      <c r="P58" s="54" t="s">
        <v>107</v>
      </c>
      <c r="Q58" s="68">
        <v>0.45090000000000002</v>
      </c>
      <c r="R58" s="54" t="s">
        <v>93</v>
      </c>
      <c r="S58" s="68">
        <v>0.46010000000000001</v>
      </c>
      <c r="T58" s="54" t="s">
        <v>40</v>
      </c>
      <c r="U58" s="68">
        <v>0.45950000000000002</v>
      </c>
      <c r="V58" s="61" t="s">
        <v>19</v>
      </c>
      <c r="W58" s="68">
        <v>0.4481</v>
      </c>
      <c r="X58" s="54" t="s">
        <v>48</v>
      </c>
      <c r="Y58" s="68">
        <v>0.43269999999999997</v>
      </c>
      <c r="Z58" s="61" t="s">
        <v>91</v>
      </c>
      <c r="AA58" s="68">
        <v>0.40989999999999999</v>
      </c>
      <c r="AB58" s="71"/>
      <c r="AD58" s="71"/>
      <c r="AF58" s="71"/>
      <c r="AH58" s="71"/>
      <c r="AJ58" s="71"/>
      <c r="AL58" s="71"/>
      <c r="AN58" s="71"/>
      <c r="AP58" s="71"/>
      <c r="AR58" s="71"/>
      <c r="AT58" s="71"/>
      <c r="AV58" s="71"/>
      <c r="AX58" s="61" t="s">
        <v>49</v>
      </c>
      <c r="AY58" s="68">
        <v>0.4209</v>
      </c>
      <c r="AZ58" s="54" t="s">
        <v>103</v>
      </c>
      <c r="BA58" s="68">
        <v>0.43359999999999999</v>
      </c>
      <c r="BB58" s="54" t="s">
        <v>58</v>
      </c>
      <c r="BC58" s="67">
        <v>0.3402</v>
      </c>
      <c r="BD58" s="54" t="s">
        <v>95</v>
      </c>
      <c r="BE58" s="67">
        <v>0.38390000000000002</v>
      </c>
      <c r="BF58" s="54" t="s">
        <v>48</v>
      </c>
      <c r="BG58" s="67">
        <v>0.40699999999999997</v>
      </c>
      <c r="BH58" s="54" t="s">
        <v>86</v>
      </c>
      <c r="BI58" s="67">
        <v>0.44169999999999998</v>
      </c>
      <c r="BJ58" s="73" t="s">
        <v>34</v>
      </c>
      <c r="BK58" s="67">
        <v>0.42620000000000002</v>
      </c>
      <c r="BL58" s="69" t="s">
        <v>82</v>
      </c>
      <c r="BM58" s="70">
        <v>0.42830000000000001</v>
      </c>
      <c r="BN58" s="71"/>
      <c r="BO58" s="70"/>
      <c r="BP58" s="69" t="s">
        <v>97</v>
      </c>
      <c r="BQ58" s="70">
        <v>0.40339999999999998</v>
      </c>
      <c r="BR58" s="71"/>
      <c r="BT58" s="70"/>
      <c r="BU58" s="71" t="s">
        <v>53</v>
      </c>
    </row>
    <row r="59" spans="1:73" ht="13.5" customHeight="1" x14ac:dyDescent="0.2">
      <c r="A59" s="72">
        <f t="shared" si="0"/>
        <v>58</v>
      </c>
      <c r="B59" s="54" t="s">
        <v>47</v>
      </c>
      <c r="C59" s="67">
        <v>0.42220000000000002</v>
      </c>
      <c r="D59" s="54" t="s">
        <v>61</v>
      </c>
      <c r="E59" s="67">
        <v>0.46339999999999998</v>
      </c>
      <c r="F59" s="61" t="s">
        <v>96</v>
      </c>
      <c r="G59" s="67">
        <v>0.47339999999999999</v>
      </c>
      <c r="H59" s="54" t="s">
        <v>80</v>
      </c>
      <c r="I59" s="67">
        <v>0.4748</v>
      </c>
      <c r="J59" s="54" t="s">
        <v>47</v>
      </c>
      <c r="K59" s="67">
        <v>0.42220000000000002</v>
      </c>
      <c r="L59" s="54" t="s">
        <v>64</v>
      </c>
      <c r="M59" s="67">
        <v>0.45319999999999999</v>
      </c>
      <c r="N59" s="54" t="s">
        <v>52</v>
      </c>
      <c r="O59" s="68">
        <v>0.44990000000000002</v>
      </c>
      <c r="P59" s="54" t="s">
        <v>108</v>
      </c>
      <c r="Q59" s="68">
        <v>0.45090000000000002</v>
      </c>
      <c r="R59" s="54" t="s">
        <v>94</v>
      </c>
      <c r="S59" s="68">
        <v>0.46010000000000001</v>
      </c>
      <c r="T59" s="54" t="s">
        <v>41</v>
      </c>
      <c r="U59" s="68">
        <v>0.45950000000000002</v>
      </c>
      <c r="V59" s="61" t="s">
        <v>33</v>
      </c>
      <c r="W59" s="68">
        <v>0.4481</v>
      </c>
      <c r="X59" s="54" t="s">
        <v>53</v>
      </c>
      <c r="Y59" s="68">
        <v>0.43269999999999997</v>
      </c>
      <c r="Z59" s="61" t="s">
        <v>92</v>
      </c>
      <c r="AA59" s="68">
        <v>0.40989999999999999</v>
      </c>
      <c r="AB59" s="71"/>
      <c r="AD59" s="71"/>
      <c r="AF59" s="71"/>
      <c r="AH59" s="71"/>
      <c r="AJ59" s="71"/>
      <c r="AL59" s="71"/>
      <c r="AN59" s="71"/>
      <c r="AP59" s="71"/>
      <c r="AR59" s="71"/>
      <c r="AT59" s="71"/>
      <c r="AV59" s="71"/>
      <c r="AX59" s="61" t="s">
        <v>50</v>
      </c>
      <c r="AY59" s="68">
        <v>0.4209</v>
      </c>
      <c r="AZ59" s="54" t="s">
        <v>104</v>
      </c>
      <c r="BA59" s="68">
        <v>0.43359999999999999</v>
      </c>
      <c r="BB59" s="54" t="s">
        <v>59</v>
      </c>
      <c r="BC59" s="67">
        <v>0.3402</v>
      </c>
      <c r="BD59" s="54" t="s">
        <v>96</v>
      </c>
      <c r="BE59" s="67">
        <v>0.38390000000000002</v>
      </c>
      <c r="BF59" s="54" t="s">
        <v>53</v>
      </c>
      <c r="BG59" s="67">
        <v>0.40699999999999997</v>
      </c>
      <c r="BH59" s="54" t="s">
        <v>87</v>
      </c>
      <c r="BI59" s="67">
        <v>0.44169999999999998</v>
      </c>
      <c r="BJ59" s="73" t="s">
        <v>35</v>
      </c>
      <c r="BK59" s="67">
        <v>0.42620000000000002</v>
      </c>
      <c r="BL59" s="69" t="s">
        <v>83</v>
      </c>
      <c r="BM59" s="70">
        <v>0.42830000000000001</v>
      </c>
      <c r="BN59" s="71"/>
      <c r="BO59" s="70"/>
      <c r="BP59" s="69" t="s">
        <v>109</v>
      </c>
      <c r="BQ59" s="70">
        <v>0.40339999999999998</v>
      </c>
      <c r="BR59" s="71"/>
      <c r="BU59" s="71" t="s">
        <v>84</v>
      </c>
    </row>
    <row r="60" spans="1:73" ht="13.5" customHeight="1" x14ac:dyDescent="0.2">
      <c r="A60" s="72">
        <f t="shared" si="0"/>
        <v>59</v>
      </c>
      <c r="B60" s="54" t="s">
        <v>11</v>
      </c>
      <c r="C60" s="67">
        <v>0.41770000000000002</v>
      </c>
      <c r="D60" s="54" t="s">
        <v>28</v>
      </c>
      <c r="E60" s="67">
        <v>0.44990000000000002</v>
      </c>
      <c r="F60" s="54" t="s">
        <v>9</v>
      </c>
      <c r="G60" s="67">
        <v>0.47099999999999997</v>
      </c>
      <c r="H60" s="54" t="s">
        <v>42</v>
      </c>
      <c r="I60" s="67">
        <v>0.47399999999999998</v>
      </c>
      <c r="J60" s="54" t="s">
        <v>11</v>
      </c>
      <c r="K60" s="67">
        <v>0.41770000000000002</v>
      </c>
      <c r="L60" s="54" t="s">
        <v>48</v>
      </c>
      <c r="M60" s="67">
        <v>0.45169999999999999</v>
      </c>
      <c r="N60" s="54" t="s">
        <v>107</v>
      </c>
      <c r="O60" s="68">
        <v>0.4466</v>
      </c>
      <c r="P60" s="54" t="s">
        <v>36</v>
      </c>
      <c r="Q60" s="68">
        <v>0.44569999999999999</v>
      </c>
      <c r="R60" s="61" t="s">
        <v>24</v>
      </c>
      <c r="S60" s="68">
        <v>0.45810000000000001</v>
      </c>
      <c r="T60" s="61" t="s">
        <v>48</v>
      </c>
      <c r="U60" s="68">
        <v>0.45889999999999997</v>
      </c>
      <c r="V60" s="61" t="s">
        <v>58</v>
      </c>
      <c r="W60" s="68">
        <v>0.43190000000000001</v>
      </c>
      <c r="X60" s="61" t="s">
        <v>97</v>
      </c>
      <c r="Y60" s="68">
        <v>0.41199999999999998</v>
      </c>
      <c r="Z60" s="54" t="s">
        <v>48</v>
      </c>
      <c r="AA60" s="68">
        <v>0.40250000000000002</v>
      </c>
      <c r="AB60" s="71"/>
      <c r="AD60" s="71"/>
      <c r="AF60" s="71"/>
      <c r="AH60" s="71"/>
      <c r="AJ60" s="71"/>
      <c r="AL60" s="71"/>
      <c r="AN60" s="71"/>
      <c r="AP60" s="71"/>
      <c r="AR60" s="71"/>
      <c r="AT60" s="71"/>
      <c r="AV60" s="71"/>
      <c r="AX60" s="61" t="s">
        <v>82</v>
      </c>
      <c r="AY60" s="68">
        <v>0.3024</v>
      </c>
      <c r="AZ60" s="61" t="s">
        <v>82</v>
      </c>
      <c r="BA60" s="68">
        <v>0.41589999999999999</v>
      </c>
      <c r="BB60" s="71"/>
      <c r="BD60" s="54" t="s">
        <v>97</v>
      </c>
      <c r="BE60" s="67">
        <v>0.37919999999999998</v>
      </c>
      <c r="BF60" s="54" t="s">
        <v>70</v>
      </c>
      <c r="BG60" s="67">
        <v>0.39050000000000001</v>
      </c>
      <c r="BH60" s="54" t="s">
        <v>98</v>
      </c>
      <c r="BI60" s="67">
        <v>0.43409999999999999</v>
      </c>
      <c r="BJ60" s="69" t="s">
        <v>97</v>
      </c>
      <c r="BK60" s="67">
        <v>0.34510000000000002</v>
      </c>
      <c r="BL60" s="69" t="s">
        <v>70</v>
      </c>
      <c r="BM60" s="70">
        <v>0.42459999999999998</v>
      </c>
      <c r="BN60" s="71"/>
      <c r="BO60" s="70"/>
      <c r="BP60" s="69" t="s">
        <v>95</v>
      </c>
      <c r="BQ60" s="70">
        <v>0.39879999999999999</v>
      </c>
      <c r="BR60" s="71"/>
      <c r="BT60" s="70"/>
      <c r="BU60" s="71" t="s">
        <v>5</v>
      </c>
    </row>
    <row r="61" spans="1:73" ht="13.5" customHeight="1" x14ac:dyDescent="0.2">
      <c r="A61" s="72">
        <f t="shared" si="0"/>
        <v>60</v>
      </c>
      <c r="B61" s="54" t="s">
        <v>12</v>
      </c>
      <c r="C61" s="67">
        <v>0.41770000000000002</v>
      </c>
      <c r="D61" s="54" t="s">
        <v>29</v>
      </c>
      <c r="E61" s="67">
        <v>0.44990000000000002</v>
      </c>
      <c r="F61" s="54" t="s">
        <v>10</v>
      </c>
      <c r="G61" s="67">
        <v>0.47099999999999997</v>
      </c>
      <c r="H61" s="54" t="s">
        <v>43</v>
      </c>
      <c r="I61" s="67">
        <v>0.47399999999999998</v>
      </c>
      <c r="J61" s="54" t="s">
        <v>12</v>
      </c>
      <c r="K61" s="67">
        <v>0.41770000000000002</v>
      </c>
      <c r="L61" s="54" t="s">
        <v>53</v>
      </c>
      <c r="M61" s="67">
        <v>0.45169999999999999</v>
      </c>
      <c r="N61" s="54" t="s">
        <v>108</v>
      </c>
      <c r="O61" s="68">
        <v>0.4466</v>
      </c>
      <c r="P61" s="54" t="s">
        <v>37</v>
      </c>
      <c r="Q61" s="68">
        <v>0.44569999999999999</v>
      </c>
      <c r="R61" s="61" t="s">
        <v>25</v>
      </c>
      <c r="S61" s="68">
        <v>0.45810000000000001</v>
      </c>
      <c r="T61" s="61" t="s">
        <v>81</v>
      </c>
      <c r="U61" s="68">
        <v>0.45889999999999997</v>
      </c>
      <c r="V61" s="61" t="s">
        <v>59</v>
      </c>
      <c r="W61" s="68">
        <v>0.43190000000000001</v>
      </c>
      <c r="X61" s="61" t="s">
        <v>109</v>
      </c>
      <c r="Y61" s="68">
        <v>0.41199999999999998</v>
      </c>
      <c r="Z61" s="54" t="s">
        <v>53</v>
      </c>
      <c r="AA61" s="68">
        <v>0.40250000000000002</v>
      </c>
      <c r="AB61" s="71"/>
      <c r="AD61" s="71"/>
      <c r="AF61" s="71"/>
      <c r="AH61" s="71"/>
      <c r="AJ61" s="71"/>
      <c r="AL61" s="71"/>
      <c r="AN61" s="71"/>
      <c r="AP61" s="71"/>
      <c r="AR61" s="71"/>
      <c r="AT61" s="71"/>
      <c r="AV61" s="71"/>
      <c r="AX61" s="61" t="s">
        <v>90</v>
      </c>
      <c r="AY61" s="68">
        <v>0.3024</v>
      </c>
      <c r="AZ61" s="61" t="s">
        <v>90</v>
      </c>
      <c r="BA61" s="68">
        <v>0.41589999999999999</v>
      </c>
      <c r="BB61" s="71"/>
      <c r="BD61" s="54" t="s">
        <v>109</v>
      </c>
      <c r="BE61" s="67">
        <v>0.37919999999999998</v>
      </c>
      <c r="BF61" s="54" t="s">
        <v>71</v>
      </c>
      <c r="BG61" s="67">
        <v>0.39050000000000001</v>
      </c>
      <c r="BH61" s="54" t="s">
        <v>99</v>
      </c>
      <c r="BI61" s="67">
        <v>0.43409999999999999</v>
      </c>
      <c r="BJ61" s="69" t="s">
        <v>109</v>
      </c>
      <c r="BK61" s="67">
        <v>0.34510000000000002</v>
      </c>
      <c r="BL61" s="69" t="s">
        <v>71</v>
      </c>
      <c r="BM61" s="70">
        <v>0.42459999999999998</v>
      </c>
      <c r="BN61" s="71"/>
      <c r="BO61" s="70"/>
      <c r="BP61" s="69" t="s">
        <v>96</v>
      </c>
      <c r="BQ61" s="70">
        <v>0.39879999999999999</v>
      </c>
      <c r="BR61" s="71"/>
      <c r="BU61" s="71" t="s">
        <v>88</v>
      </c>
    </row>
    <row r="62" spans="1:73" ht="13.5" customHeight="1" x14ac:dyDescent="0.2">
      <c r="A62" s="72">
        <f t="shared" si="0"/>
        <v>61</v>
      </c>
      <c r="B62" s="54" t="s">
        <v>65</v>
      </c>
      <c r="C62" s="67">
        <v>0.41499999999999998</v>
      </c>
      <c r="D62" s="54" t="s">
        <v>44</v>
      </c>
      <c r="E62" s="67">
        <v>0.4425</v>
      </c>
      <c r="F62" s="61" t="s">
        <v>34</v>
      </c>
      <c r="G62" s="67">
        <v>0.46439999999999998</v>
      </c>
      <c r="H62" s="54" t="s">
        <v>18</v>
      </c>
      <c r="I62" s="67">
        <v>0.47210000000000002</v>
      </c>
      <c r="J62" s="54" t="s">
        <v>65</v>
      </c>
      <c r="K62" s="67">
        <v>0.41499999999999998</v>
      </c>
      <c r="L62" s="54" t="s">
        <v>42</v>
      </c>
      <c r="M62" s="67">
        <v>0.44969999999999999</v>
      </c>
      <c r="N62" s="54" t="s">
        <v>48</v>
      </c>
      <c r="O62" s="68">
        <v>0.4461</v>
      </c>
      <c r="P62" s="54" t="s">
        <v>93</v>
      </c>
      <c r="Q62" s="68">
        <v>0.44479999999999997</v>
      </c>
      <c r="R62" s="54" t="s">
        <v>56</v>
      </c>
      <c r="S62" s="68">
        <v>0.45119999999999999</v>
      </c>
      <c r="T62" s="61" t="s">
        <v>91</v>
      </c>
      <c r="U62" s="68">
        <v>0.45679999999999998</v>
      </c>
      <c r="V62" s="61" t="s">
        <v>89</v>
      </c>
      <c r="W62" s="68">
        <v>0.4178</v>
      </c>
      <c r="X62" s="54" t="s">
        <v>56</v>
      </c>
      <c r="Y62" s="68">
        <v>0.40029999999999999</v>
      </c>
      <c r="Z62" s="61" t="s">
        <v>58</v>
      </c>
      <c r="AA62" s="68">
        <v>0.36299999999999999</v>
      </c>
      <c r="AB62" s="71"/>
      <c r="AD62" s="71"/>
      <c r="AF62" s="71"/>
      <c r="AH62" s="71"/>
      <c r="AJ62" s="71"/>
      <c r="AL62" s="71"/>
      <c r="AN62" s="71"/>
      <c r="AP62" s="71"/>
      <c r="AR62" s="71"/>
      <c r="AT62" s="71"/>
      <c r="AV62" s="71"/>
      <c r="AX62" s="71"/>
      <c r="AZ62" s="61" t="s">
        <v>95</v>
      </c>
      <c r="BA62" s="68">
        <v>0.31169999999999998</v>
      </c>
      <c r="BB62" s="71"/>
      <c r="BD62" s="71"/>
      <c r="BF62" s="54" t="s">
        <v>97</v>
      </c>
      <c r="BG62" s="67">
        <v>0.308</v>
      </c>
      <c r="BH62" s="54" t="s">
        <v>91</v>
      </c>
      <c r="BI62" s="67">
        <v>0.42349999999999999</v>
      </c>
      <c r="BJ62" s="69" t="s">
        <v>58</v>
      </c>
      <c r="BK62" s="67">
        <v>0.33810000000000001</v>
      </c>
      <c r="BL62" s="69" t="s">
        <v>93</v>
      </c>
      <c r="BM62" s="70">
        <v>0.41739999999999999</v>
      </c>
      <c r="BN62" s="71"/>
      <c r="BO62" s="70"/>
      <c r="BP62" s="69" t="s">
        <v>91</v>
      </c>
      <c r="BQ62" s="70">
        <v>0.3765</v>
      </c>
      <c r="BR62" s="71"/>
      <c r="BU62" s="71" t="s">
        <v>89</v>
      </c>
    </row>
    <row r="63" spans="1:73" ht="13.5" customHeight="1" x14ac:dyDescent="0.2">
      <c r="A63" s="72">
        <f t="shared" si="0"/>
        <v>62</v>
      </c>
      <c r="B63" s="54" t="s">
        <v>66</v>
      </c>
      <c r="C63" s="67">
        <v>0.41499999999999998</v>
      </c>
      <c r="D63" s="54" t="s">
        <v>31</v>
      </c>
      <c r="E63" s="67">
        <v>0.4425</v>
      </c>
      <c r="F63" s="61" t="s">
        <v>35</v>
      </c>
      <c r="G63" s="67">
        <v>0.46439999999999998</v>
      </c>
      <c r="H63" s="54" t="s">
        <v>76</v>
      </c>
      <c r="I63" s="67">
        <v>0.47210000000000002</v>
      </c>
      <c r="J63" s="54" t="s">
        <v>66</v>
      </c>
      <c r="K63" s="67">
        <v>0.41499999999999998</v>
      </c>
      <c r="L63" s="54" t="s">
        <v>43</v>
      </c>
      <c r="M63" s="67">
        <v>0.44969999999999999</v>
      </c>
      <c r="N63" s="54" t="s">
        <v>53</v>
      </c>
      <c r="O63" s="68">
        <v>0.4461</v>
      </c>
      <c r="P63" s="54" t="s">
        <v>94</v>
      </c>
      <c r="Q63" s="68">
        <v>0.44479999999999997</v>
      </c>
      <c r="R63" s="54" t="s">
        <v>57</v>
      </c>
      <c r="S63" s="68">
        <v>0.45119999999999999</v>
      </c>
      <c r="T63" s="61" t="s">
        <v>92</v>
      </c>
      <c r="U63" s="68">
        <v>0.45679999999999998</v>
      </c>
      <c r="V63" s="61" t="s">
        <v>32</v>
      </c>
      <c r="W63" s="68">
        <v>0.4178</v>
      </c>
      <c r="X63" s="54" t="s">
        <v>57</v>
      </c>
      <c r="Y63" s="68">
        <v>0.40029999999999999</v>
      </c>
      <c r="Z63" s="61" t="s">
        <v>59</v>
      </c>
      <c r="AA63" s="68">
        <v>0.36299999999999999</v>
      </c>
      <c r="AB63" s="71"/>
      <c r="AD63" s="71"/>
      <c r="AF63" s="71"/>
      <c r="AH63" s="71"/>
      <c r="AJ63" s="71"/>
      <c r="AL63" s="71"/>
      <c r="AN63" s="71"/>
      <c r="AP63" s="71"/>
      <c r="AR63" s="71"/>
      <c r="AT63" s="71"/>
      <c r="AV63" s="71"/>
      <c r="AX63" s="71"/>
      <c r="AZ63" s="61" t="s">
        <v>96</v>
      </c>
      <c r="BA63" s="68">
        <v>0.31169999999999998</v>
      </c>
      <c r="BB63" s="71"/>
      <c r="BD63" s="71"/>
      <c r="BF63" s="54" t="s">
        <v>109</v>
      </c>
      <c r="BG63" s="67">
        <v>0.308</v>
      </c>
      <c r="BH63" s="54" t="s">
        <v>92</v>
      </c>
      <c r="BI63" s="67">
        <v>0.42349999999999999</v>
      </c>
      <c r="BJ63" s="69" t="s">
        <v>59</v>
      </c>
      <c r="BK63" s="67">
        <v>0.33810000000000001</v>
      </c>
      <c r="BL63" s="69" t="s">
        <v>94</v>
      </c>
      <c r="BM63" s="70">
        <v>0.41739999999999999</v>
      </c>
      <c r="BN63" s="71"/>
      <c r="BO63" s="70"/>
      <c r="BP63" s="69" t="s">
        <v>92</v>
      </c>
      <c r="BQ63" s="70">
        <v>0.3765</v>
      </c>
      <c r="BR63" s="71"/>
      <c r="BU63" s="71" t="s">
        <v>69</v>
      </c>
    </row>
    <row r="64" spans="1:73" ht="13.5" customHeight="1" x14ac:dyDescent="0.2">
      <c r="A64" s="72">
        <f t="shared" si="0"/>
        <v>63</v>
      </c>
      <c r="B64" s="61" t="s">
        <v>58</v>
      </c>
      <c r="C64" s="67">
        <v>0.38150000000000001</v>
      </c>
      <c r="D64" s="54" t="s">
        <v>107</v>
      </c>
      <c r="E64" s="67">
        <v>0.43440000000000001</v>
      </c>
      <c r="F64" s="54" t="s">
        <v>48</v>
      </c>
      <c r="G64" s="67">
        <v>0.46350000000000002</v>
      </c>
      <c r="H64" s="54" t="s">
        <v>93</v>
      </c>
      <c r="I64" s="67">
        <v>0.45419999999999999</v>
      </c>
      <c r="J64" s="61" t="s">
        <v>58</v>
      </c>
      <c r="K64" s="67">
        <v>0.38150000000000001</v>
      </c>
      <c r="L64" s="54" t="s">
        <v>59</v>
      </c>
      <c r="M64" s="67">
        <v>0.4496</v>
      </c>
      <c r="N64" s="61" t="s">
        <v>54</v>
      </c>
      <c r="O64" s="68">
        <v>0.44479999999999997</v>
      </c>
      <c r="P64" s="61" t="s">
        <v>95</v>
      </c>
      <c r="Q64" s="68">
        <v>0.44409999999999999</v>
      </c>
      <c r="R64" s="61" t="s">
        <v>32</v>
      </c>
      <c r="S64" s="68">
        <v>0.44579999999999997</v>
      </c>
      <c r="T64" s="54" t="s">
        <v>36</v>
      </c>
      <c r="U64" s="68">
        <v>0.45490000000000003</v>
      </c>
      <c r="V64" s="61" t="s">
        <v>95</v>
      </c>
      <c r="W64" s="68">
        <v>0.41410000000000002</v>
      </c>
      <c r="X64" s="61" t="s">
        <v>40</v>
      </c>
      <c r="Y64" s="68">
        <v>0.39429999999999998</v>
      </c>
      <c r="Z64" s="54" t="s">
        <v>107</v>
      </c>
      <c r="AA64" s="68">
        <v>0.34689999999999999</v>
      </c>
      <c r="AB64" s="71"/>
      <c r="AD64" s="71"/>
      <c r="AF64" s="71"/>
      <c r="AH64" s="71"/>
      <c r="AJ64" s="71"/>
      <c r="AL64" s="71"/>
      <c r="AN64" s="71"/>
      <c r="AP64" s="71"/>
      <c r="AR64" s="71"/>
      <c r="AT64" s="71"/>
      <c r="AV64" s="71"/>
      <c r="AX64" s="71"/>
      <c r="AZ64" s="61" t="s">
        <v>91</v>
      </c>
      <c r="BA64" s="68">
        <v>0.31040000000000001</v>
      </c>
      <c r="BB64" s="71"/>
      <c r="BD64" s="71"/>
      <c r="BF64" s="71"/>
      <c r="BH64" s="54" t="s">
        <v>48</v>
      </c>
      <c r="BI64" s="67">
        <v>0.41039999999999999</v>
      </c>
      <c r="BJ64" s="71"/>
      <c r="BL64" s="69" t="s">
        <v>97</v>
      </c>
      <c r="BM64" s="70">
        <v>0.31979999999999997</v>
      </c>
      <c r="BN64" s="71"/>
      <c r="BO64" s="67"/>
      <c r="BP64" s="71"/>
      <c r="BQ64" s="70"/>
      <c r="BR64" s="71"/>
      <c r="BT64" s="70"/>
      <c r="BU64" s="71" t="s">
        <v>91</v>
      </c>
    </row>
    <row r="65" spans="1:73" ht="13.5" customHeight="1" x14ac:dyDescent="0.2">
      <c r="A65" s="72">
        <f t="shared" si="0"/>
        <v>64</v>
      </c>
      <c r="B65" s="61" t="s">
        <v>59</v>
      </c>
      <c r="C65" s="67">
        <v>0.38150000000000001</v>
      </c>
      <c r="D65" s="54" t="s">
        <v>108</v>
      </c>
      <c r="E65" s="67">
        <v>0.43440000000000001</v>
      </c>
      <c r="F65" s="54" t="s">
        <v>53</v>
      </c>
      <c r="G65" s="67">
        <v>0.46350000000000002</v>
      </c>
      <c r="H65" s="54" t="s">
        <v>94</v>
      </c>
      <c r="I65" s="67">
        <v>0.45419999999999999</v>
      </c>
      <c r="J65" s="61" t="s">
        <v>59</v>
      </c>
      <c r="K65" s="67">
        <v>0.38150000000000001</v>
      </c>
      <c r="L65" s="54" t="s">
        <v>74</v>
      </c>
      <c r="M65" s="67">
        <v>0.4496</v>
      </c>
      <c r="N65" s="61" t="s">
        <v>55</v>
      </c>
      <c r="O65" s="68">
        <v>0.44479999999999997</v>
      </c>
      <c r="P65" s="61" t="s">
        <v>96</v>
      </c>
      <c r="Q65" s="68">
        <v>0.44409999999999999</v>
      </c>
      <c r="R65" s="61" t="s">
        <v>90</v>
      </c>
      <c r="S65" s="68">
        <v>0.44579999999999997</v>
      </c>
      <c r="T65" s="54" t="s">
        <v>37</v>
      </c>
      <c r="U65" s="68">
        <v>0.45490000000000003</v>
      </c>
      <c r="V65" s="61" t="s">
        <v>96</v>
      </c>
      <c r="W65" s="68">
        <v>0.41410000000000002</v>
      </c>
      <c r="X65" s="61" t="s">
        <v>41</v>
      </c>
      <c r="Y65" s="68">
        <v>0.39429999999999998</v>
      </c>
      <c r="Z65" s="54" t="s">
        <v>108</v>
      </c>
      <c r="AA65" s="68">
        <v>0.34689999999999999</v>
      </c>
      <c r="AB65" s="71"/>
      <c r="AD65" s="71"/>
      <c r="AF65" s="71"/>
      <c r="AH65" s="71"/>
      <c r="AJ65" s="71"/>
      <c r="AL65" s="71"/>
      <c r="AN65" s="71"/>
      <c r="AP65" s="71"/>
      <c r="AR65" s="71"/>
      <c r="AT65" s="71"/>
      <c r="AV65" s="71"/>
      <c r="AX65" s="71"/>
      <c r="AZ65" s="61" t="s">
        <v>92</v>
      </c>
      <c r="BA65" s="68">
        <v>0.31040000000000001</v>
      </c>
      <c r="BB65" s="71"/>
      <c r="BD65" s="71"/>
      <c r="BF65" s="71"/>
      <c r="BH65" s="54" t="s">
        <v>53</v>
      </c>
      <c r="BI65" s="67">
        <v>0.41039999999999999</v>
      </c>
      <c r="BJ65" s="71"/>
      <c r="BL65" s="69" t="s">
        <v>109</v>
      </c>
      <c r="BM65" s="70">
        <v>0.31979999999999997</v>
      </c>
      <c r="BN65" s="71"/>
      <c r="BO65" s="67"/>
      <c r="BP65" s="71"/>
      <c r="BQ65" s="67"/>
      <c r="BR65" s="71"/>
      <c r="BT65" s="70"/>
      <c r="BU65" s="71" t="s">
        <v>4</v>
      </c>
    </row>
    <row r="66" spans="1:73" ht="13.5" customHeight="1" x14ac:dyDescent="0.2">
      <c r="A66" s="72">
        <f t="shared" si="0"/>
        <v>65</v>
      </c>
      <c r="B66" s="54" t="s">
        <v>62</v>
      </c>
      <c r="C66" s="67">
        <v>0.37940000000000002</v>
      </c>
      <c r="D66" s="54" t="s">
        <v>42</v>
      </c>
      <c r="E66" s="67">
        <v>0.4088</v>
      </c>
      <c r="F66" s="54" t="s">
        <v>65</v>
      </c>
      <c r="G66" s="67">
        <v>0.46339999999999998</v>
      </c>
      <c r="H66" s="54" t="s">
        <v>46</v>
      </c>
      <c r="I66" s="67">
        <v>0.45350000000000001</v>
      </c>
      <c r="J66" s="54" t="s">
        <v>62</v>
      </c>
      <c r="K66" s="67">
        <v>0.37940000000000002</v>
      </c>
      <c r="L66" s="54" t="s">
        <v>16</v>
      </c>
      <c r="M66" s="67">
        <v>0.44719999999999999</v>
      </c>
      <c r="N66" s="54" t="s">
        <v>60</v>
      </c>
      <c r="O66" s="68">
        <v>0.44440000000000002</v>
      </c>
      <c r="P66" s="61" t="s">
        <v>54</v>
      </c>
      <c r="Q66" s="68">
        <v>0.44309999999999999</v>
      </c>
      <c r="R66" s="61" t="s">
        <v>30</v>
      </c>
      <c r="S66" s="68">
        <v>0.44569999999999999</v>
      </c>
      <c r="T66" s="61" t="s">
        <v>97</v>
      </c>
      <c r="U66" s="68">
        <v>0.44790000000000002</v>
      </c>
      <c r="V66" s="61" t="s">
        <v>82</v>
      </c>
      <c r="W66" s="68">
        <v>0.4123</v>
      </c>
      <c r="X66" s="54" t="s">
        <v>107</v>
      </c>
      <c r="Y66" s="68">
        <v>0.36099999999999999</v>
      </c>
      <c r="Z66" s="71"/>
      <c r="AB66" s="71"/>
      <c r="AD66" s="71"/>
      <c r="AF66" s="71"/>
      <c r="AH66" s="71"/>
      <c r="AJ66" s="71"/>
      <c r="AL66" s="71"/>
      <c r="AN66" s="71"/>
      <c r="AP66" s="71"/>
      <c r="AR66" s="71"/>
      <c r="AT66" s="71"/>
      <c r="AV66" s="71"/>
      <c r="AX66" s="71"/>
      <c r="AZ66" s="71"/>
      <c r="BB66" s="71"/>
      <c r="BD66" s="71"/>
      <c r="BF66" s="71"/>
      <c r="BH66" s="54" t="s">
        <v>70</v>
      </c>
      <c r="BI66" s="67">
        <v>0.40160000000000001</v>
      </c>
      <c r="BJ66" s="71"/>
      <c r="BL66" s="71"/>
      <c r="BM66" s="67"/>
      <c r="BN66" s="71"/>
      <c r="BP66" s="71"/>
      <c r="BQ66" s="67"/>
      <c r="BR66" s="71"/>
      <c r="BU66" s="71" t="s">
        <v>93</v>
      </c>
    </row>
    <row r="67" spans="1:73" ht="13.5" customHeight="1" x14ac:dyDescent="0.2">
      <c r="A67" s="72">
        <f t="shared" si="0"/>
        <v>66</v>
      </c>
      <c r="B67" s="54" t="s">
        <v>31</v>
      </c>
      <c r="C67" s="67">
        <v>0.37940000000000002</v>
      </c>
      <c r="D67" s="54" t="s">
        <v>43</v>
      </c>
      <c r="E67" s="67">
        <v>0.4088</v>
      </c>
      <c r="F67" s="54" t="s">
        <v>66</v>
      </c>
      <c r="G67" s="67">
        <v>0.46339999999999998</v>
      </c>
      <c r="H67" s="54" t="s">
        <v>47</v>
      </c>
      <c r="I67" s="67">
        <v>0.45350000000000001</v>
      </c>
      <c r="J67" s="54" t="s">
        <v>31</v>
      </c>
      <c r="K67" s="67">
        <v>0.37940000000000002</v>
      </c>
      <c r="L67" s="54" t="s">
        <v>17</v>
      </c>
      <c r="M67" s="67">
        <v>0.44719999999999999</v>
      </c>
      <c r="N67" s="54" t="s">
        <v>61</v>
      </c>
      <c r="O67" s="68">
        <v>0.44440000000000002</v>
      </c>
      <c r="P67" s="61" t="s">
        <v>43</v>
      </c>
      <c r="Q67" s="68">
        <v>0.44309999999999999</v>
      </c>
      <c r="R67" s="61" t="s">
        <v>31</v>
      </c>
      <c r="S67" s="68">
        <v>0.44569999999999999</v>
      </c>
      <c r="T67" s="61" t="s">
        <v>109</v>
      </c>
      <c r="U67" s="68">
        <v>0.44790000000000002</v>
      </c>
      <c r="V67" s="61" t="s">
        <v>83</v>
      </c>
      <c r="W67" s="68">
        <v>0.4123</v>
      </c>
      <c r="X67" s="54" t="s">
        <v>108</v>
      </c>
      <c r="Y67" s="68">
        <v>0.36099999999999999</v>
      </c>
      <c r="Z67" s="71"/>
      <c r="AB67" s="71"/>
      <c r="AD67" s="71"/>
      <c r="AF67" s="71"/>
      <c r="AH67" s="71"/>
      <c r="AJ67" s="71"/>
      <c r="AL67" s="71"/>
      <c r="AN67" s="71"/>
      <c r="AP67" s="71"/>
      <c r="AR67" s="71"/>
      <c r="AT67" s="71"/>
      <c r="AV67" s="71"/>
      <c r="AX67" s="71"/>
      <c r="AZ67" s="71"/>
      <c r="BB67" s="71"/>
      <c r="BD67" s="71"/>
      <c r="BF67" s="71"/>
      <c r="BH67" s="54" t="s">
        <v>71</v>
      </c>
      <c r="BI67" s="67">
        <v>0.40160000000000001</v>
      </c>
      <c r="BJ67" s="71"/>
      <c r="BL67" s="71"/>
      <c r="BM67" s="67"/>
      <c r="BN67" s="71"/>
      <c r="BO67" s="67"/>
      <c r="BP67" s="71"/>
      <c r="BR67" s="71"/>
      <c r="BT67" s="70"/>
      <c r="BU67" s="71" t="s">
        <v>95</v>
      </c>
    </row>
    <row r="68" spans="1:73" ht="13.5" customHeight="1" x14ac:dyDescent="0.2">
      <c r="A68" s="72">
        <f t="shared" ref="A68:A88" si="1">A67+1</f>
        <v>67</v>
      </c>
      <c r="B68" s="54" t="s">
        <v>107</v>
      </c>
      <c r="C68" s="67">
        <v>0.3513</v>
      </c>
      <c r="D68" s="61" t="s">
        <v>58</v>
      </c>
      <c r="E68" s="67">
        <v>0.40820000000000001</v>
      </c>
      <c r="F68" s="61" t="s">
        <v>91</v>
      </c>
      <c r="G68" s="67">
        <v>0.46150000000000002</v>
      </c>
      <c r="H68" s="54" t="s">
        <v>44</v>
      </c>
      <c r="I68" s="67">
        <v>0.41849999999999998</v>
      </c>
      <c r="J68" s="54" t="s">
        <v>107</v>
      </c>
      <c r="K68" s="67">
        <v>0.3513</v>
      </c>
      <c r="L68" s="61" t="s">
        <v>90</v>
      </c>
      <c r="M68" s="67">
        <v>0.44130000000000003</v>
      </c>
      <c r="N68" s="54" t="s">
        <v>79</v>
      </c>
      <c r="O68" s="68">
        <v>0.42920000000000003</v>
      </c>
      <c r="P68" s="61" t="s">
        <v>28</v>
      </c>
      <c r="Q68" s="68">
        <v>0.44140000000000001</v>
      </c>
      <c r="R68" s="61" t="s">
        <v>38</v>
      </c>
      <c r="S68" s="68">
        <v>0.44419999999999998</v>
      </c>
      <c r="T68" s="61" t="s">
        <v>86</v>
      </c>
      <c r="U68" s="68">
        <v>0.44669999999999999</v>
      </c>
      <c r="V68" s="54" t="s">
        <v>107</v>
      </c>
      <c r="W68" s="68">
        <v>0.33429999999999999</v>
      </c>
      <c r="X68" s="71"/>
      <c r="Z68" s="71"/>
      <c r="AB68" s="71"/>
      <c r="AD68" s="71"/>
      <c r="AF68" s="71"/>
      <c r="AH68" s="71"/>
      <c r="AJ68" s="71"/>
      <c r="AL68" s="71"/>
      <c r="AN68" s="71"/>
      <c r="AP68" s="71"/>
      <c r="AR68" s="71"/>
      <c r="AT68" s="71"/>
      <c r="AV68" s="71"/>
      <c r="AX68" s="71"/>
      <c r="AZ68" s="71"/>
      <c r="BB68" s="71"/>
      <c r="BD68" s="71"/>
      <c r="BF68" s="71"/>
      <c r="BH68" s="54" t="s">
        <v>95</v>
      </c>
      <c r="BI68" s="67">
        <v>0.35749999999999998</v>
      </c>
      <c r="BJ68" s="71"/>
      <c r="BL68" s="71"/>
      <c r="BN68" s="71"/>
      <c r="BP68" s="71"/>
      <c r="BQ68" s="67"/>
      <c r="BR68" s="71"/>
      <c r="BU68" s="71" t="s">
        <v>76</v>
      </c>
    </row>
    <row r="69" spans="1:73" ht="13.5" customHeight="1" x14ac:dyDescent="0.2">
      <c r="A69" s="72">
        <f t="shared" si="1"/>
        <v>68</v>
      </c>
      <c r="B69" s="54" t="s">
        <v>108</v>
      </c>
      <c r="C69" s="67">
        <v>0.3513</v>
      </c>
      <c r="D69" s="61" t="s">
        <v>59</v>
      </c>
      <c r="E69" s="67">
        <v>0.40820000000000001</v>
      </c>
      <c r="F69" s="61" t="s">
        <v>92</v>
      </c>
      <c r="G69" s="67">
        <v>0.46150000000000002</v>
      </c>
      <c r="H69" s="54" t="s">
        <v>45</v>
      </c>
      <c r="I69" s="67">
        <v>0.41849999999999998</v>
      </c>
      <c r="J69" s="54" t="s">
        <v>108</v>
      </c>
      <c r="K69" s="67">
        <v>0.3513</v>
      </c>
      <c r="L69" s="61" t="s">
        <v>71</v>
      </c>
      <c r="M69" s="67">
        <v>0.44130000000000003</v>
      </c>
      <c r="N69" s="54" t="s">
        <v>80</v>
      </c>
      <c r="O69" s="68">
        <v>0.42920000000000003</v>
      </c>
      <c r="P69" s="61" t="s">
        <v>29</v>
      </c>
      <c r="Q69" s="68">
        <v>0.44140000000000001</v>
      </c>
      <c r="R69" s="61" t="s">
        <v>39</v>
      </c>
      <c r="S69" s="68">
        <v>0.44419999999999998</v>
      </c>
      <c r="T69" s="61" t="s">
        <v>87</v>
      </c>
      <c r="U69" s="68">
        <v>0.44669999999999999</v>
      </c>
      <c r="V69" s="54" t="s">
        <v>108</v>
      </c>
      <c r="W69" s="68">
        <v>0.33429999999999999</v>
      </c>
      <c r="X69" s="71"/>
      <c r="Z69" s="71"/>
      <c r="AB69" s="71"/>
      <c r="AD69" s="71"/>
      <c r="AF69" s="71"/>
      <c r="AH69" s="71"/>
      <c r="AJ69" s="71"/>
      <c r="AL69" s="71"/>
      <c r="AN69" s="71"/>
      <c r="AP69" s="71"/>
      <c r="AR69" s="71"/>
      <c r="AT69" s="71"/>
      <c r="AV69" s="71"/>
      <c r="AX69" s="71"/>
      <c r="AZ69" s="71"/>
      <c r="BB69" s="71"/>
      <c r="BD69" s="71"/>
      <c r="BF69" s="71"/>
      <c r="BH69" s="54" t="s">
        <v>96</v>
      </c>
      <c r="BI69" s="67">
        <v>0.35749999999999998</v>
      </c>
      <c r="BJ69" s="71"/>
      <c r="BL69" s="71"/>
      <c r="BN69" s="71"/>
      <c r="BO69" s="67"/>
      <c r="BP69" s="71"/>
      <c r="BR69" s="71"/>
      <c r="BU69" s="71" t="s">
        <v>63</v>
      </c>
    </row>
    <row r="70" spans="1:73" ht="13.5" customHeight="1" x14ac:dyDescent="0.2">
      <c r="A70" s="72">
        <f t="shared" si="1"/>
        <v>69</v>
      </c>
      <c r="B70" s="54"/>
      <c r="D70" s="54" t="s">
        <v>46</v>
      </c>
      <c r="E70" s="67">
        <v>0.40260000000000001</v>
      </c>
      <c r="F70" s="54" t="s">
        <v>105</v>
      </c>
      <c r="G70" s="67">
        <v>0.45839999999999997</v>
      </c>
      <c r="H70" s="54" t="s">
        <v>56</v>
      </c>
      <c r="I70" s="67">
        <v>0.39550000000000002</v>
      </c>
      <c r="J70" s="54" t="s">
        <v>40</v>
      </c>
      <c r="K70" s="67"/>
      <c r="L70" s="54" t="s">
        <v>51</v>
      </c>
      <c r="M70" s="67">
        <v>0.43959999999999999</v>
      </c>
      <c r="N70" s="61" t="s">
        <v>90</v>
      </c>
      <c r="O70" s="68">
        <v>0.40089999999999998</v>
      </c>
      <c r="P70" s="61" t="s">
        <v>7</v>
      </c>
      <c r="Q70" s="68">
        <v>0.4385</v>
      </c>
      <c r="R70" s="61" t="s">
        <v>97</v>
      </c>
      <c r="S70" s="68">
        <v>0.38329999999999997</v>
      </c>
      <c r="T70" s="61" t="s">
        <v>32</v>
      </c>
      <c r="U70" s="68">
        <v>0.43930000000000002</v>
      </c>
      <c r="V70" s="71"/>
      <c r="X70" s="71"/>
      <c r="Z70" s="71"/>
      <c r="AB70" s="71"/>
      <c r="AD70" s="71"/>
      <c r="AF70" s="71"/>
      <c r="AH70" s="71"/>
      <c r="AJ70" s="71"/>
      <c r="AL70" s="71"/>
      <c r="AN70" s="71"/>
      <c r="AP70" s="71"/>
      <c r="AR70" s="71"/>
      <c r="AT70" s="71"/>
      <c r="AV70" s="71"/>
      <c r="AX70" s="71"/>
      <c r="AZ70" s="71"/>
      <c r="BB70" s="71"/>
      <c r="BD70" s="71"/>
      <c r="BF70" s="71"/>
      <c r="BH70" s="71"/>
      <c r="BJ70" s="71"/>
      <c r="BL70" s="71"/>
      <c r="BM70" s="67"/>
      <c r="BN70" s="71"/>
      <c r="BO70" s="67"/>
      <c r="BP70" s="71"/>
      <c r="BQ70" s="67"/>
      <c r="BR70" s="71"/>
      <c r="BT70" s="70"/>
      <c r="BU70" s="71" t="s">
        <v>64</v>
      </c>
    </row>
    <row r="71" spans="1:73" ht="13.5" customHeight="1" x14ac:dyDescent="0.2">
      <c r="A71" s="72">
        <f t="shared" si="1"/>
        <v>70</v>
      </c>
      <c r="B71" s="54"/>
      <c r="C71" s="75"/>
      <c r="D71" s="54" t="s">
        <v>47</v>
      </c>
      <c r="E71" s="67">
        <v>0.40260000000000001</v>
      </c>
      <c r="F71" s="54" t="s">
        <v>106</v>
      </c>
      <c r="G71" s="67">
        <v>0.45839999999999997</v>
      </c>
      <c r="H71" s="54" t="s">
        <v>57</v>
      </c>
      <c r="I71" s="67">
        <v>0.39550000000000002</v>
      </c>
      <c r="J71" s="54" t="s">
        <v>30</v>
      </c>
      <c r="K71" s="67"/>
      <c r="L71" s="54" t="s">
        <v>52</v>
      </c>
      <c r="M71" s="67">
        <v>0.43959999999999999</v>
      </c>
      <c r="N71" s="61" t="s">
        <v>71</v>
      </c>
      <c r="O71" s="68">
        <v>0.40089999999999998</v>
      </c>
      <c r="P71" s="61" t="s">
        <v>8</v>
      </c>
      <c r="Q71" s="68">
        <v>0.4385</v>
      </c>
      <c r="R71" s="61" t="s">
        <v>109</v>
      </c>
      <c r="S71" s="68">
        <v>0.38329999999999997</v>
      </c>
      <c r="T71" s="61" t="s">
        <v>90</v>
      </c>
      <c r="U71" s="68">
        <v>0.43930000000000002</v>
      </c>
      <c r="V71" s="71"/>
      <c r="X71" s="71"/>
      <c r="Z71" s="71"/>
      <c r="AB71" s="71"/>
      <c r="AD71" s="71"/>
      <c r="AF71" s="71"/>
      <c r="AH71" s="71"/>
      <c r="AJ71" s="71"/>
      <c r="AL71" s="71"/>
      <c r="AN71" s="71"/>
      <c r="AP71" s="71"/>
      <c r="AR71" s="71"/>
      <c r="AT71" s="71"/>
      <c r="AV71" s="71"/>
      <c r="AX71" s="71"/>
      <c r="AZ71" s="71"/>
      <c r="BB71" s="71"/>
      <c r="BD71" s="71"/>
      <c r="BF71" s="71"/>
      <c r="BH71" s="71"/>
      <c r="BJ71" s="71"/>
      <c r="BL71" s="71"/>
      <c r="BM71" s="67"/>
      <c r="BN71" s="71"/>
      <c r="BO71" s="67"/>
      <c r="BP71" s="71"/>
      <c r="BR71" s="71"/>
      <c r="BU71" s="71" t="s">
        <v>98</v>
      </c>
    </row>
    <row r="72" spans="1:73" ht="13.5" customHeight="1" x14ac:dyDescent="0.2">
      <c r="A72" s="72">
        <f t="shared" si="1"/>
        <v>71</v>
      </c>
      <c r="B72" s="61"/>
      <c r="D72" s="54" t="s">
        <v>79</v>
      </c>
      <c r="E72" s="67">
        <v>0.38929999999999998</v>
      </c>
      <c r="F72" s="54" t="s">
        <v>16</v>
      </c>
      <c r="G72" s="67">
        <v>0.45540000000000003</v>
      </c>
      <c r="H72" s="61" t="s">
        <v>58</v>
      </c>
      <c r="I72" s="67">
        <v>0.3891</v>
      </c>
      <c r="L72" s="61" t="s">
        <v>49</v>
      </c>
      <c r="M72" s="67">
        <v>0.43859999999999999</v>
      </c>
      <c r="N72" s="54" t="s">
        <v>88</v>
      </c>
      <c r="O72" s="68">
        <v>0.39460000000000001</v>
      </c>
      <c r="P72" s="61" t="s">
        <v>45</v>
      </c>
      <c r="Q72" s="68">
        <v>0.43259999999999998</v>
      </c>
      <c r="R72" s="54" t="s">
        <v>107</v>
      </c>
      <c r="S72" s="68">
        <v>0.36080000000000001</v>
      </c>
      <c r="T72" s="54" t="s">
        <v>77</v>
      </c>
      <c r="U72" s="68">
        <v>0.41439999999999999</v>
      </c>
      <c r="V72" s="71"/>
      <c r="X72" s="71"/>
      <c r="Z72" s="71"/>
      <c r="AB72" s="71"/>
      <c r="AD72" s="71"/>
      <c r="AF72" s="71"/>
      <c r="AH72" s="71"/>
      <c r="AJ72" s="71"/>
      <c r="AL72" s="71"/>
      <c r="AN72" s="71"/>
      <c r="AP72" s="71"/>
      <c r="AR72" s="71"/>
      <c r="AT72" s="71"/>
      <c r="AV72" s="71"/>
      <c r="AX72" s="71"/>
      <c r="AZ72" s="71"/>
      <c r="BB72" s="71"/>
      <c r="BD72" s="71"/>
      <c r="BF72" s="71"/>
      <c r="BH72" s="71"/>
      <c r="BJ72" s="71"/>
      <c r="BL72" s="71"/>
      <c r="BN72" s="71"/>
      <c r="BO72" s="67"/>
      <c r="BP72" s="71"/>
      <c r="BR72" s="71"/>
      <c r="BU72" s="71" t="s">
        <v>103</v>
      </c>
    </row>
    <row r="73" spans="1:73" ht="13.5" customHeight="1" x14ac:dyDescent="0.2">
      <c r="A73" s="72">
        <f t="shared" si="1"/>
        <v>72</v>
      </c>
      <c r="B73" s="54"/>
      <c r="D73" s="54" t="s">
        <v>80</v>
      </c>
      <c r="E73" s="67">
        <v>0.38929999999999998</v>
      </c>
      <c r="F73" s="54" t="s">
        <v>17</v>
      </c>
      <c r="G73" s="67">
        <v>0.45540000000000003</v>
      </c>
      <c r="H73" s="61" t="s">
        <v>59</v>
      </c>
      <c r="I73" s="67">
        <v>0.3891</v>
      </c>
      <c r="J73" s="54" t="s">
        <v>36</v>
      </c>
      <c r="K73" s="67"/>
      <c r="L73" s="61" t="s">
        <v>50</v>
      </c>
      <c r="M73" s="67">
        <v>0.43859999999999999</v>
      </c>
      <c r="N73" s="54" t="s">
        <v>89</v>
      </c>
      <c r="O73" s="68">
        <v>0.39460000000000001</v>
      </c>
      <c r="P73" s="61" t="s">
        <v>32</v>
      </c>
      <c r="Q73" s="68">
        <v>0.43259999999999998</v>
      </c>
      <c r="R73" s="54" t="s">
        <v>108</v>
      </c>
      <c r="S73" s="68">
        <v>0.36080000000000001</v>
      </c>
      <c r="T73" s="54" t="s">
        <v>78</v>
      </c>
      <c r="U73" s="68">
        <v>0.41439999999999999</v>
      </c>
      <c r="V73" s="71"/>
      <c r="X73" s="76"/>
      <c r="Z73" s="76"/>
      <c r="AB73" s="71"/>
      <c r="AD73" s="71"/>
      <c r="AF73" s="71"/>
      <c r="AH73" s="71"/>
      <c r="AJ73" s="71"/>
      <c r="AL73" s="71"/>
      <c r="AN73" s="71"/>
      <c r="AP73" s="71"/>
      <c r="AR73" s="71"/>
      <c r="AT73" s="71"/>
      <c r="AV73" s="71"/>
      <c r="AX73" s="71"/>
      <c r="AZ73" s="71"/>
      <c r="BB73" s="71"/>
      <c r="BD73" s="71"/>
      <c r="BF73" s="71"/>
      <c r="BH73" s="71"/>
      <c r="BJ73" s="71"/>
      <c r="BL73" s="71"/>
      <c r="BN73" s="71"/>
      <c r="BP73" s="71"/>
      <c r="BQ73" s="67"/>
      <c r="BR73" s="71"/>
      <c r="BT73" s="70"/>
      <c r="BU73" s="71" t="s">
        <v>80</v>
      </c>
    </row>
    <row r="74" spans="1:73" ht="13.5" customHeight="1" x14ac:dyDescent="0.2">
      <c r="A74" s="72">
        <f t="shared" si="1"/>
        <v>73</v>
      </c>
      <c r="B74" s="54"/>
      <c r="D74" s="54" t="s">
        <v>93</v>
      </c>
      <c r="E74" s="67">
        <v>0.36649999999999999</v>
      </c>
      <c r="F74" s="54" t="s">
        <v>107</v>
      </c>
      <c r="G74" s="67">
        <v>0.4259</v>
      </c>
      <c r="H74" s="54" t="s">
        <v>107</v>
      </c>
      <c r="I74" s="67">
        <v>0.38069999999999998</v>
      </c>
      <c r="J74" s="54" t="s">
        <v>44</v>
      </c>
      <c r="K74" s="67"/>
      <c r="L74" s="54" t="s">
        <v>44</v>
      </c>
      <c r="M74" s="67">
        <v>0.43459999999999999</v>
      </c>
      <c r="N74" s="61" t="s">
        <v>49</v>
      </c>
      <c r="O74" s="68">
        <v>0.3836</v>
      </c>
      <c r="P74" s="61" t="s">
        <v>15</v>
      </c>
      <c r="Q74" s="68">
        <v>0.39560000000000001</v>
      </c>
      <c r="R74" s="61" t="s">
        <v>82</v>
      </c>
      <c r="S74" s="68">
        <v>0.34139999999999998</v>
      </c>
      <c r="T74" s="61" t="s">
        <v>95</v>
      </c>
      <c r="U74" s="68">
        <v>0.40629999999999999</v>
      </c>
      <c r="V74" s="71"/>
      <c r="X74" s="71"/>
      <c r="Z74" s="71"/>
      <c r="AB74" s="71"/>
      <c r="AD74" s="71"/>
      <c r="AF74" s="71"/>
      <c r="AH74" s="71"/>
      <c r="AJ74" s="71"/>
      <c r="AL74" s="71"/>
      <c r="AN74" s="71"/>
      <c r="AP74" s="71"/>
      <c r="AR74" s="71"/>
      <c r="AT74" s="71"/>
      <c r="AV74" s="71"/>
      <c r="AX74" s="71"/>
      <c r="AZ74" s="71"/>
      <c r="BB74" s="71"/>
      <c r="BD74" s="71"/>
      <c r="BF74" s="71"/>
      <c r="BH74" s="71"/>
      <c r="BJ74" s="71"/>
      <c r="BL74" s="71"/>
      <c r="BN74" s="71"/>
      <c r="BP74" s="71"/>
      <c r="BR74" s="71"/>
      <c r="BU74" s="71" t="s">
        <v>100</v>
      </c>
    </row>
    <row r="75" spans="1:73" ht="13.5" customHeight="1" x14ac:dyDescent="0.2">
      <c r="A75" s="72">
        <f t="shared" si="1"/>
        <v>74</v>
      </c>
      <c r="B75" s="54"/>
      <c r="D75" s="54" t="s">
        <v>94</v>
      </c>
      <c r="E75" s="67">
        <v>0.36649999999999999</v>
      </c>
      <c r="F75" s="54" t="s">
        <v>108</v>
      </c>
      <c r="G75" s="67">
        <v>0.4259</v>
      </c>
      <c r="H75" s="54" t="s">
        <v>108</v>
      </c>
      <c r="I75" s="67">
        <v>0.38069999999999998</v>
      </c>
      <c r="J75" s="54" t="s">
        <v>51</v>
      </c>
      <c r="K75" s="67"/>
      <c r="L75" s="54" t="s">
        <v>45</v>
      </c>
      <c r="M75" s="67">
        <v>0.43459999999999999</v>
      </c>
      <c r="N75" s="61" t="s">
        <v>50</v>
      </c>
      <c r="O75" s="68">
        <v>0.3836</v>
      </c>
      <c r="P75" s="61" t="s">
        <v>14</v>
      </c>
      <c r="Q75" s="68">
        <v>0.39560000000000001</v>
      </c>
      <c r="R75" s="61" t="s">
        <v>83</v>
      </c>
      <c r="S75" s="68">
        <v>0.34139999999999998</v>
      </c>
      <c r="T75" s="61" t="s">
        <v>96</v>
      </c>
      <c r="U75" s="68">
        <v>0.40629999999999999</v>
      </c>
      <c r="V75" s="71"/>
      <c r="X75" s="71"/>
      <c r="Z75" s="71"/>
      <c r="AB75" s="71"/>
      <c r="AD75" s="71"/>
      <c r="AF75" s="71"/>
      <c r="AH75" s="71"/>
      <c r="AJ75" s="71"/>
      <c r="AL75" s="71"/>
      <c r="AN75" s="71"/>
      <c r="AP75" s="71"/>
      <c r="AR75" s="71"/>
      <c r="AT75" s="71"/>
      <c r="AV75" s="71"/>
      <c r="AX75" s="71"/>
      <c r="AZ75" s="71"/>
      <c r="BB75" s="71"/>
      <c r="BD75" s="71"/>
      <c r="BF75" s="71"/>
      <c r="BH75" s="71"/>
      <c r="BJ75" s="71"/>
      <c r="BL75" s="71"/>
      <c r="BN75" s="71"/>
      <c r="BO75" s="67"/>
      <c r="BP75" s="71"/>
      <c r="BR75" s="71"/>
      <c r="BT75" s="70"/>
      <c r="BU75" s="71" t="s">
        <v>59</v>
      </c>
    </row>
    <row r="76" spans="1:73" ht="13.5" customHeight="1" x14ac:dyDescent="0.2">
      <c r="A76" s="72">
        <f t="shared" si="1"/>
        <v>75</v>
      </c>
      <c r="B76" s="61"/>
      <c r="D76" s="54"/>
      <c r="F76" s="54" t="s">
        <v>60</v>
      </c>
      <c r="G76" s="67">
        <v>0.4194</v>
      </c>
      <c r="H76" s="61" t="s">
        <v>82</v>
      </c>
      <c r="I76" s="67">
        <v>0.36940000000000001</v>
      </c>
      <c r="J76" s="61" t="s">
        <v>39</v>
      </c>
      <c r="L76" s="54" t="s">
        <v>40</v>
      </c>
      <c r="M76" s="67">
        <v>0.41570000000000001</v>
      </c>
      <c r="N76" s="71"/>
      <c r="P76" s="61" t="s">
        <v>82</v>
      </c>
      <c r="Q76" s="68">
        <v>0.38629999999999998</v>
      </c>
      <c r="R76" s="71"/>
      <c r="T76" s="54" t="s">
        <v>42</v>
      </c>
      <c r="U76" s="68">
        <v>0.3901</v>
      </c>
      <c r="V76" s="71"/>
      <c r="X76" s="76"/>
      <c r="Z76" s="71"/>
      <c r="AB76" s="71"/>
      <c r="AD76" s="71"/>
      <c r="AF76" s="71"/>
      <c r="AH76" s="71"/>
      <c r="AJ76" s="71"/>
      <c r="AL76" s="71"/>
      <c r="AN76" s="71"/>
      <c r="AP76" s="71"/>
      <c r="AR76" s="71"/>
      <c r="AT76" s="71"/>
      <c r="AV76" s="71"/>
      <c r="AX76" s="71"/>
      <c r="AZ76" s="71"/>
      <c r="BB76" s="71"/>
      <c r="BD76" s="71"/>
      <c r="BF76" s="71"/>
      <c r="BH76" s="71"/>
      <c r="BJ76" s="71"/>
      <c r="BL76" s="71"/>
      <c r="BM76" s="67"/>
      <c r="BN76" s="71"/>
      <c r="BP76" s="71"/>
      <c r="BQ76" s="67"/>
      <c r="BR76" s="71"/>
      <c r="BU76" s="71" t="s">
        <v>14</v>
      </c>
    </row>
    <row r="77" spans="1:73" ht="13.5" customHeight="1" x14ac:dyDescent="0.2">
      <c r="A77" s="72">
        <f t="shared" si="1"/>
        <v>76</v>
      </c>
      <c r="B77" s="54"/>
      <c r="D77" s="54"/>
      <c r="E77" s="75"/>
      <c r="F77" s="54" t="s">
        <v>61</v>
      </c>
      <c r="G77" s="67">
        <v>0.4194</v>
      </c>
      <c r="H77" s="61" t="s">
        <v>83</v>
      </c>
      <c r="I77" s="67">
        <v>0.36940000000000001</v>
      </c>
      <c r="J77" s="54" t="s">
        <v>56</v>
      </c>
      <c r="L77" s="54" t="s">
        <v>41</v>
      </c>
      <c r="M77" s="67">
        <v>0.41570000000000001</v>
      </c>
      <c r="N77" s="76"/>
      <c r="P77" s="61" t="s">
        <v>83</v>
      </c>
      <c r="Q77" s="68">
        <v>0.38629999999999998</v>
      </c>
      <c r="R77" s="71"/>
      <c r="T77" s="54" t="s">
        <v>43</v>
      </c>
      <c r="U77" s="68">
        <v>0.3901</v>
      </c>
      <c r="V77" s="71"/>
      <c r="X77" s="71"/>
      <c r="Z77" s="76"/>
      <c r="AB77" s="71"/>
      <c r="AD77" s="71"/>
      <c r="AF77" s="71"/>
      <c r="AH77" s="71"/>
      <c r="AJ77" s="71"/>
      <c r="AL77" s="71"/>
      <c r="AN77" s="71"/>
      <c r="AP77" s="71"/>
      <c r="AR77" s="71"/>
      <c r="AT77" s="71"/>
      <c r="AV77" s="71"/>
      <c r="AX77" s="71"/>
      <c r="AZ77" s="71"/>
      <c r="BB77" s="71"/>
      <c r="BD77" s="71"/>
      <c r="BF77" s="71"/>
      <c r="BH77" s="71"/>
      <c r="BJ77" s="69"/>
      <c r="BL77" s="71"/>
      <c r="BM77" s="67"/>
      <c r="BN77" s="71"/>
      <c r="BO77" s="67"/>
      <c r="BP77" s="71"/>
      <c r="BQ77" s="67"/>
      <c r="BR77" s="71"/>
      <c r="BU77" s="71" t="s">
        <v>94</v>
      </c>
    </row>
    <row r="78" spans="1:73" ht="13.5" customHeight="1" x14ac:dyDescent="0.2">
      <c r="A78" s="72">
        <f t="shared" si="1"/>
        <v>77</v>
      </c>
      <c r="B78" s="54"/>
      <c r="D78" s="61"/>
      <c r="F78" s="61" t="s">
        <v>58</v>
      </c>
      <c r="G78" s="67">
        <v>0.41849999999999998</v>
      </c>
      <c r="H78" s="54" t="s">
        <v>65</v>
      </c>
      <c r="I78" s="67">
        <v>0.36530000000000001</v>
      </c>
      <c r="J78" s="54" t="s">
        <v>37</v>
      </c>
      <c r="K78" s="67"/>
      <c r="L78" s="61" t="s">
        <v>82</v>
      </c>
      <c r="M78" s="67">
        <v>0.40189999999999998</v>
      </c>
      <c r="N78" s="71"/>
      <c r="P78" s="61" t="s">
        <v>91</v>
      </c>
      <c r="Q78" s="68">
        <v>0.27700000000000002</v>
      </c>
      <c r="R78" s="71"/>
      <c r="T78" s="54" t="s">
        <v>107</v>
      </c>
      <c r="U78" s="68">
        <v>0.31709999999999999</v>
      </c>
      <c r="V78" s="71"/>
      <c r="X78" s="71"/>
      <c r="Z78" s="71"/>
      <c r="AB78" s="71"/>
      <c r="AD78" s="71"/>
      <c r="AF78" s="71"/>
      <c r="AH78" s="71"/>
      <c r="AJ78" s="71"/>
      <c r="AL78" s="71"/>
      <c r="AN78" s="71"/>
      <c r="AP78" s="71"/>
      <c r="AR78" s="71"/>
      <c r="AT78" s="71"/>
      <c r="AV78" s="71"/>
      <c r="AX78" s="71"/>
      <c r="AZ78" s="71"/>
      <c r="BB78" s="71"/>
      <c r="BD78" s="71"/>
      <c r="BF78" s="71"/>
      <c r="BH78" s="71"/>
      <c r="BJ78" s="71"/>
      <c r="BL78" s="71"/>
      <c r="BM78" s="67"/>
      <c r="BN78" s="71"/>
      <c r="BO78" s="67"/>
      <c r="BP78" s="71"/>
      <c r="BQ78" s="67"/>
      <c r="BR78" s="71"/>
      <c r="BT78" s="70"/>
      <c r="BU78" s="71" t="s">
        <v>32</v>
      </c>
    </row>
    <row r="79" spans="1:73" ht="13.5" customHeight="1" x14ac:dyDescent="0.2">
      <c r="A79" s="72">
        <f t="shared" si="1"/>
        <v>78</v>
      </c>
      <c r="B79" s="54"/>
      <c r="D79" s="61"/>
      <c r="F79" s="61" t="s">
        <v>59</v>
      </c>
      <c r="G79" s="67">
        <v>0.41849999999999998</v>
      </c>
      <c r="H79" s="54" t="s">
        <v>66</v>
      </c>
      <c r="I79" s="67">
        <v>0.36530000000000001</v>
      </c>
      <c r="J79" s="54" t="s">
        <v>48</v>
      </c>
      <c r="K79" s="67"/>
      <c r="L79" s="61" t="s">
        <v>83</v>
      </c>
      <c r="M79" s="67">
        <v>0.40189999999999998</v>
      </c>
      <c r="N79" s="77"/>
      <c r="P79" s="61" t="s">
        <v>92</v>
      </c>
      <c r="Q79" s="68">
        <v>0.27700000000000002</v>
      </c>
      <c r="R79" s="76"/>
      <c r="T79" s="54" t="s">
        <v>108</v>
      </c>
      <c r="U79" s="68">
        <v>0.31709999999999999</v>
      </c>
      <c r="V79" s="71"/>
      <c r="X79" s="71"/>
      <c r="Z79" s="71"/>
      <c r="AB79" s="71"/>
      <c r="AD79" s="71"/>
      <c r="AF79" s="71"/>
      <c r="AH79" s="71"/>
      <c r="AJ79" s="71"/>
      <c r="AL79" s="71"/>
      <c r="AN79" s="71"/>
      <c r="AP79" s="71"/>
      <c r="AR79" s="71"/>
      <c r="AT79" s="71"/>
      <c r="AV79" s="71"/>
      <c r="AX79" s="71"/>
      <c r="AZ79" s="71"/>
      <c r="BB79" s="71"/>
      <c r="BD79" s="71"/>
      <c r="BF79" s="71"/>
      <c r="BH79" s="71"/>
      <c r="BJ79" s="71"/>
      <c r="BL79" s="71"/>
      <c r="BM79" s="67"/>
      <c r="BN79" s="71"/>
      <c r="BO79" s="67"/>
      <c r="BP79" s="71"/>
      <c r="BQ79" s="67"/>
      <c r="BR79" s="71"/>
      <c r="BU79" s="71" t="s">
        <v>21</v>
      </c>
    </row>
    <row r="80" spans="1:73" ht="13.5" customHeight="1" x14ac:dyDescent="0.2">
      <c r="A80" s="72">
        <f t="shared" si="1"/>
        <v>79</v>
      </c>
      <c r="B80" s="54"/>
      <c r="D80" s="54"/>
      <c r="F80" s="54" t="s">
        <v>46</v>
      </c>
      <c r="G80" s="67">
        <v>0.40289999999999998</v>
      </c>
      <c r="H80" s="61" t="s">
        <v>90</v>
      </c>
      <c r="I80" s="67">
        <v>0.3488</v>
      </c>
      <c r="J80" s="54" t="s">
        <v>41</v>
      </c>
      <c r="K80" s="67"/>
      <c r="L80" s="54" t="s">
        <v>79</v>
      </c>
      <c r="M80" s="67">
        <v>0.39879999999999999</v>
      </c>
      <c r="N80" s="71"/>
      <c r="P80" s="71"/>
      <c r="R80" s="61"/>
      <c r="T80" s="71"/>
      <c r="V80" s="71"/>
      <c r="X80" s="71"/>
      <c r="Z80" s="71"/>
      <c r="AB80" s="71"/>
      <c r="AD80" s="71"/>
      <c r="AF80" s="71"/>
      <c r="AH80" s="71"/>
      <c r="AJ80" s="71"/>
      <c r="AL80" s="71"/>
      <c r="AN80" s="71"/>
      <c r="AP80" s="71"/>
      <c r="AR80" s="71"/>
      <c r="AT80" s="71"/>
      <c r="AV80" s="71"/>
      <c r="AX80" s="71"/>
      <c r="AZ80" s="71"/>
      <c r="BB80" s="71"/>
      <c r="BD80" s="71"/>
      <c r="BF80" s="71"/>
      <c r="BH80" s="71"/>
      <c r="BJ80" s="71"/>
      <c r="BL80" s="71"/>
      <c r="BM80" s="67"/>
      <c r="BN80" s="71"/>
      <c r="BO80" s="67"/>
      <c r="BP80" s="71"/>
      <c r="BR80" s="71"/>
      <c r="BU80" s="71" t="s">
        <v>6</v>
      </c>
    </row>
    <row r="81" spans="1:73" ht="13.5" customHeight="1" x14ac:dyDescent="0.2">
      <c r="A81" s="72">
        <f t="shared" si="1"/>
        <v>80</v>
      </c>
      <c r="B81" s="61"/>
      <c r="D81" s="54"/>
      <c r="F81" s="54" t="s">
        <v>47</v>
      </c>
      <c r="G81" s="67">
        <v>0.40289999999999998</v>
      </c>
      <c r="H81" s="61" t="s">
        <v>71</v>
      </c>
      <c r="I81" s="67">
        <v>0.3488</v>
      </c>
      <c r="J81" s="61" t="s">
        <v>72</v>
      </c>
      <c r="L81" s="54" t="s">
        <v>80</v>
      </c>
      <c r="M81" s="67">
        <v>0.39879999999999999</v>
      </c>
      <c r="N81" s="71"/>
      <c r="P81" s="71"/>
      <c r="R81" s="76"/>
      <c r="T81" s="71"/>
      <c r="V81" s="61"/>
      <c r="X81" s="76"/>
      <c r="Z81" s="71"/>
      <c r="AB81" s="71"/>
      <c r="AD81" s="71"/>
      <c r="AF81" s="71"/>
      <c r="AH81" s="71"/>
      <c r="AJ81" s="71"/>
      <c r="AL81" s="71"/>
      <c r="AN81" s="71"/>
      <c r="AP81" s="71"/>
      <c r="AR81" s="71"/>
      <c r="AT81" s="71"/>
      <c r="AV81" s="71"/>
      <c r="AX81" s="71"/>
      <c r="AZ81" s="71"/>
      <c r="BB81" s="71"/>
      <c r="BD81" s="71"/>
      <c r="BF81" s="71"/>
      <c r="BH81" s="71"/>
      <c r="BJ81" s="71"/>
      <c r="BL81" s="71"/>
      <c r="BM81" s="67"/>
      <c r="BN81" s="71"/>
      <c r="BO81" s="67"/>
      <c r="BP81" s="71"/>
      <c r="BQ81" s="67"/>
      <c r="BR81" s="71"/>
      <c r="BU81" s="71" t="s">
        <v>26</v>
      </c>
    </row>
    <row r="82" spans="1:73" ht="13.5" customHeight="1" x14ac:dyDescent="0.2">
      <c r="A82" s="72">
        <f t="shared" si="1"/>
        <v>81</v>
      </c>
      <c r="B82" s="54"/>
      <c r="D82" s="54"/>
      <c r="F82" s="61" t="s">
        <v>90</v>
      </c>
      <c r="G82" s="67">
        <v>0.36499999999999999</v>
      </c>
      <c r="H82" s="61" t="s">
        <v>95</v>
      </c>
      <c r="I82" s="67">
        <v>0.2893</v>
      </c>
      <c r="J82" s="54" t="s">
        <v>52</v>
      </c>
      <c r="K82" s="67"/>
      <c r="L82" s="54" t="s">
        <v>56</v>
      </c>
      <c r="M82" s="67">
        <v>0.34860000000000002</v>
      </c>
      <c r="N82" s="54"/>
      <c r="P82" s="71"/>
      <c r="R82" s="71"/>
      <c r="T82" s="76"/>
      <c r="V82" s="71"/>
      <c r="X82" s="71"/>
      <c r="Z82" s="71"/>
      <c r="AB82" s="71"/>
      <c r="AD82" s="71"/>
      <c r="AF82" s="71"/>
      <c r="AH82" s="71"/>
      <c r="AJ82" s="71"/>
      <c r="AL82" s="71"/>
      <c r="AN82" s="71"/>
      <c r="AP82" s="71"/>
      <c r="AR82" s="71"/>
      <c r="AT82" s="71"/>
      <c r="AV82" s="71"/>
      <c r="AX82" s="71"/>
      <c r="AZ82" s="71"/>
      <c r="BB82" s="71"/>
      <c r="BD82" s="71"/>
      <c r="BF82" s="71"/>
      <c r="BH82" s="71"/>
      <c r="BJ82" s="69"/>
      <c r="BL82" s="71"/>
      <c r="BM82" s="67"/>
      <c r="BN82" s="71"/>
      <c r="BO82" s="67"/>
      <c r="BP82" s="71"/>
      <c r="BR82" s="71"/>
      <c r="BT82" s="70"/>
      <c r="BU82" s="71" t="s">
        <v>101</v>
      </c>
    </row>
    <row r="83" spans="1:73" ht="13.5" customHeight="1" x14ac:dyDescent="0.2">
      <c r="A83" s="72">
        <f t="shared" si="1"/>
        <v>82</v>
      </c>
      <c r="B83" s="54"/>
      <c r="D83" s="61"/>
      <c r="F83" s="61" t="s">
        <v>71</v>
      </c>
      <c r="G83" s="67">
        <v>0.36499999999999999</v>
      </c>
      <c r="H83" s="61" t="s">
        <v>96</v>
      </c>
      <c r="I83" s="67">
        <v>0.2893</v>
      </c>
      <c r="J83" s="54" t="s">
        <v>57</v>
      </c>
      <c r="L83" s="54" t="s">
        <v>57</v>
      </c>
      <c r="M83" s="67">
        <v>0.34860000000000002</v>
      </c>
      <c r="N83" s="61"/>
      <c r="P83" s="71"/>
      <c r="R83" s="76"/>
      <c r="T83" s="71"/>
      <c r="V83" s="71"/>
      <c r="X83" s="71"/>
      <c r="Z83" s="76"/>
      <c r="AB83" s="71"/>
      <c r="AD83" s="71"/>
      <c r="AF83" s="71"/>
      <c r="AH83" s="71"/>
      <c r="AJ83" s="71"/>
      <c r="AL83" s="71"/>
      <c r="AN83" s="71"/>
      <c r="AP83" s="71"/>
      <c r="AR83" s="71"/>
      <c r="AT83" s="71"/>
      <c r="AV83" s="71"/>
      <c r="AX83" s="71"/>
      <c r="AZ83" s="71"/>
      <c r="BB83" s="71"/>
      <c r="BD83" s="71"/>
      <c r="BF83" s="71"/>
      <c r="BH83" s="71"/>
      <c r="BJ83" s="71"/>
      <c r="BL83" s="71"/>
      <c r="BN83" s="71"/>
      <c r="BO83" s="67"/>
      <c r="BP83" s="71"/>
      <c r="BQ83" s="67"/>
      <c r="BR83" s="71"/>
      <c r="BU83" s="71" t="s">
        <v>66</v>
      </c>
    </row>
    <row r="84" spans="1:73" ht="13.5" customHeight="1" x14ac:dyDescent="0.2">
      <c r="A84" s="72">
        <f t="shared" si="1"/>
        <v>83</v>
      </c>
      <c r="B84" s="61"/>
      <c r="D84" s="54"/>
      <c r="F84" s="54" t="s">
        <v>79</v>
      </c>
      <c r="G84" s="67">
        <v>0.33710000000000001</v>
      </c>
      <c r="H84" s="61"/>
      <c r="J84" s="61"/>
      <c r="L84" s="71"/>
      <c r="N84" s="71"/>
      <c r="P84" s="71"/>
      <c r="R84" s="61"/>
      <c r="T84" s="71"/>
      <c r="V84" s="71"/>
      <c r="X84" s="76"/>
      <c r="Z84" s="76"/>
      <c r="AB84" s="71"/>
      <c r="AD84" s="71"/>
      <c r="AF84" s="71"/>
      <c r="AH84" s="71"/>
      <c r="AJ84" s="71"/>
      <c r="AL84" s="71"/>
      <c r="AN84" s="71"/>
      <c r="AP84" s="71"/>
      <c r="AR84" s="71"/>
      <c r="AT84" s="71"/>
      <c r="AV84" s="71"/>
      <c r="AX84" s="71"/>
      <c r="AZ84" s="71"/>
      <c r="BB84" s="71"/>
      <c r="BD84" s="71"/>
      <c r="BF84" s="71"/>
      <c r="BH84" s="71"/>
      <c r="BJ84" s="71"/>
      <c r="BL84" s="71"/>
      <c r="BM84" s="67"/>
      <c r="BN84" s="71"/>
      <c r="BP84" s="71"/>
      <c r="BR84" s="71"/>
      <c r="BT84" s="70"/>
      <c r="BU84" s="71" t="s">
        <v>107</v>
      </c>
    </row>
    <row r="85" spans="1:73" ht="13.5" customHeight="1" x14ac:dyDescent="0.2">
      <c r="A85" s="72">
        <f t="shared" si="1"/>
        <v>84</v>
      </c>
      <c r="B85" s="61"/>
      <c r="D85" s="61"/>
      <c r="F85" s="54" t="s">
        <v>80</v>
      </c>
      <c r="G85" s="67">
        <v>0.33710000000000001</v>
      </c>
      <c r="H85" s="61"/>
      <c r="J85" s="61"/>
      <c r="L85" s="71"/>
      <c r="N85" s="76"/>
      <c r="P85" s="61"/>
      <c r="R85" s="71"/>
      <c r="T85" s="71"/>
      <c r="V85" s="71"/>
      <c r="X85" s="76"/>
      <c r="Z85" s="71"/>
      <c r="AB85" s="71"/>
      <c r="AD85" s="71"/>
      <c r="AF85" s="71"/>
      <c r="AH85" s="71"/>
      <c r="AJ85" s="71"/>
      <c r="AL85" s="71"/>
      <c r="AN85" s="71"/>
      <c r="AP85" s="71"/>
      <c r="AR85" s="71"/>
      <c r="AT85" s="71"/>
      <c r="AV85" s="71"/>
      <c r="AX85" s="71"/>
      <c r="AZ85" s="71"/>
      <c r="BB85" s="71"/>
      <c r="BD85" s="71"/>
      <c r="BF85" s="71"/>
      <c r="BH85" s="71"/>
      <c r="BJ85" s="71"/>
      <c r="BL85" s="71"/>
      <c r="BM85" s="67"/>
      <c r="BN85" s="71"/>
      <c r="BO85" s="67"/>
      <c r="BP85" s="71"/>
      <c r="BQ85" s="67"/>
      <c r="BR85" s="71"/>
      <c r="BU85" s="71" t="s">
        <v>61</v>
      </c>
    </row>
    <row r="86" spans="1:73" ht="13.5" customHeight="1" x14ac:dyDescent="0.2">
      <c r="A86" s="72">
        <f t="shared" si="1"/>
        <v>85</v>
      </c>
      <c r="B86" s="61"/>
      <c r="D86" s="54"/>
      <c r="F86" s="61"/>
      <c r="H86" s="61"/>
      <c r="J86" s="61"/>
      <c r="L86" s="61"/>
      <c r="N86" s="71"/>
      <c r="P86" s="71"/>
      <c r="R86" s="71"/>
      <c r="T86" s="71"/>
      <c r="V86" s="71"/>
      <c r="X86" s="76"/>
      <c r="Z86" s="76"/>
      <c r="AB86" s="71"/>
      <c r="AD86" s="71"/>
      <c r="AF86" s="71"/>
      <c r="AH86" s="71"/>
      <c r="AJ86" s="71"/>
      <c r="AL86" s="71"/>
      <c r="AN86" s="71"/>
      <c r="AP86" s="71"/>
      <c r="AR86" s="71"/>
      <c r="AT86" s="71"/>
      <c r="AV86" s="71"/>
      <c r="AX86" s="71"/>
      <c r="AZ86" s="71"/>
      <c r="BB86" s="71"/>
      <c r="BD86" s="71"/>
      <c r="BF86" s="71"/>
      <c r="BH86" s="71"/>
      <c r="BJ86" s="71"/>
      <c r="BL86" s="71"/>
      <c r="BN86" s="71"/>
      <c r="BO86" s="67"/>
      <c r="BP86" s="71"/>
      <c r="BQ86" s="67"/>
      <c r="BR86" s="71"/>
      <c r="BT86" s="70"/>
      <c r="BU86" s="71" t="s">
        <v>104</v>
      </c>
    </row>
    <row r="87" spans="1:73" ht="13.5" customHeight="1" x14ac:dyDescent="0.2">
      <c r="A87" s="72">
        <f t="shared" si="1"/>
        <v>86</v>
      </c>
      <c r="B87" s="61"/>
      <c r="D87" s="61"/>
      <c r="F87" s="54"/>
      <c r="H87" s="61"/>
      <c r="J87" s="61"/>
      <c r="L87" s="71"/>
      <c r="N87" s="61"/>
      <c r="P87" s="76"/>
      <c r="R87" s="71"/>
      <c r="T87" s="71"/>
      <c r="V87" s="71"/>
      <c r="X87" s="76"/>
      <c r="Z87" s="76"/>
      <c r="AB87" s="71"/>
      <c r="AD87" s="71"/>
      <c r="AF87" s="71"/>
      <c r="AH87" s="71"/>
      <c r="AJ87" s="71"/>
      <c r="AL87" s="71"/>
      <c r="AN87" s="71"/>
      <c r="AP87" s="71"/>
      <c r="AR87" s="71"/>
      <c r="AT87" s="71"/>
      <c r="AV87" s="71"/>
      <c r="AX87" s="71"/>
      <c r="AZ87" s="71"/>
      <c r="BB87" s="71"/>
      <c r="BD87" s="71"/>
      <c r="BF87" s="71"/>
      <c r="BH87" s="71"/>
      <c r="BJ87" s="71"/>
      <c r="BL87" s="71"/>
      <c r="BN87" s="71"/>
      <c r="BO87" s="67"/>
      <c r="BP87" s="71"/>
      <c r="BR87" s="71"/>
      <c r="BU87" s="71" t="s">
        <v>90</v>
      </c>
    </row>
    <row r="88" spans="1:73" ht="13.5" customHeight="1" x14ac:dyDescent="0.2">
      <c r="A88" s="72">
        <f t="shared" si="1"/>
        <v>87</v>
      </c>
      <c r="B88" s="54"/>
      <c r="D88" s="61"/>
      <c r="F88" s="54"/>
      <c r="H88" s="61"/>
      <c r="J88" s="54"/>
      <c r="K88" s="67"/>
      <c r="L88" s="76"/>
      <c r="N88" s="71"/>
      <c r="P88" s="61"/>
      <c r="R88" s="71"/>
      <c r="T88" s="61"/>
      <c r="V88" s="76"/>
      <c r="X88" s="71"/>
      <c r="Z88" s="76"/>
      <c r="AB88" s="71"/>
      <c r="AD88" s="71"/>
      <c r="AF88" s="71"/>
      <c r="AH88" s="71"/>
      <c r="AJ88" s="71"/>
      <c r="AL88" s="71"/>
      <c r="AN88" s="71"/>
      <c r="AP88" s="71"/>
      <c r="AR88" s="71"/>
      <c r="AT88" s="71"/>
      <c r="AV88" s="71"/>
      <c r="AX88" s="71"/>
      <c r="AZ88" s="71"/>
      <c r="BB88" s="71"/>
      <c r="BD88" s="71"/>
      <c r="BF88" s="71"/>
      <c r="BH88" s="71"/>
      <c r="BJ88" s="71"/>
      <c r="BL88" s="71"/>
      <c r="BN88" s="71"/>
      <c r="BP88" s="71"/>
      <c r="BR88" s="71"/>
      <c r="BU88" s="71" t="s">
        <v>99</v>
      </c>
    </row>
    <row r="89" spans="1:73" ht="13.5" customHeight="1" x14ac:dyDescent="0.2">
      <c r="B89" s="61"/>
      <c r="D89" s="61"/>
      <c r="F89" s="61"/>
      <c r="H89" s="54"/>
      <c r="J89" s="61"/>
      <c r="L89" s="61"/>
      <c r="N89" s="71"/>
      <c r="P89" s="71"/>
      <c r="R89" s="71"/>
      <c r="T89" s="71"/>
      <c r="V89" s="76"/>
      <c r="X89" s="76"/>
      <c r="Z89" s="71"/>
      <c r="AB89" s="71"/>
      <c r="AD89" s="71"/>
      <c r="AF89" s="71"/>
      <c r="AH89" s="71"/>
      <c r="AJ89" s="71"/>
      <c r="AL89" s="71"/>
      <c r="AN89" s="71"/>
      <c r="AP89" s="71"/>
      <c r="AR89" s="71"/>
      <c r="AT89" s="71"/>
      <c r="AV89" s="71"/>
      <c r="AX89" s="71"/>
      <c r="AZ89" s="71"/>
      <c r="BB89" s="71"/>
      <c r="BD89" s="71"/>
      <c r="BF89" s="71"/>
      <c r="BH89" s="71"/>
      <c r="BJ89" s="69"/>
      <c r="BL89" s="71"/>
      <c r="BN89" s="71"/>
      <c r="BP89" s="71"/>
      <c r="BR89" s="71"/>
      <c r="BT89" s="70"/>
      <c r="BU89" s="71" t="s">
        <v>87</v>
      </c>
    </row>
    <row r="90" spans="1:73" ht="13.5" customHeight="1" x14ac:dyDescent="0.2">
      <c r="D90" s="54"/>
      <c r="E90" s="75"/>
      <c r="F90" s="54"/>
      <c r="H90" s="61"/>
      <c r="I90" s="78"/>
      <c r="L90" s="61"/>
      <c r="N90" s="61"/>
      <c r="P90" s="71"/>
      <c r="R90" s="71"/>
      <c r="T90" s="71"/>
      <c r="V90" s="71"/>
      <c r="X90" s="76"/>
      <c r="Z90" s="71"/>
      <c r="AB90" s="71"/>
      <c r="AD90" s="71"/>
      <c r="AF90" s="71"/>
      <c r="AH90" s="71"/>
      <c r="AJ90" s="71"/>
      <c r="AL90" s="71"/>
      <c r="AN90" s="71"/>
      <c r="AP90" s="71"/>
      <c r="AR90" s="71"/>
      <c r="AT90" s="71"/>
      <c r="AV90" s="71"/>
      <c r="AX90" s="71"/>
      <c r="AZ90" s="71"/>
      <c r="BB90" s="71"/>
      <c r="BD90" s="71"/>
      <c r="BF90" s="71"/>
      <c r="BH90" s="71"/>
      <c r="BJ90" s="69"/>
      <c r="BL90" s="71"/>
      <c r="BN90" s="71"/>
      <c r="BP90" s="71"/>
      <c r="BR90" s="71"/>
      <c r="BU90" s="71" t="s">
        <v>96</v>
      </c>
    </row>
    <row r="91" spans="1:73" ht="13.5" customHeight="1" x14ac:dyDescent="0.2">
      <c r="B91" s="61"/>
      <c r="D91" s="61"/>
      <c r="F91" s="61"/>
      <c r="H91" s="61"/>
      <c r="J91" s="61"/>
      <c r="L91" s="71"/>
      <c r="N91" s="71"/>
      <c r="P91" s="61"/>
      <c r="R91" s="71"/>
      <c r="T91" s="76"/>
      <c r="V91" s="76"/>
      <c r="X91" s="71"/>
      <c r="Z91" s="76"/>
      <c r="AB91" s="71"/>
      <c r="AD91" s="71"/>
      <c r="AF91" s="71"/>
      <c r="AH91" s="71"/>
      <c r="AJ91" s="71"/>
      <c r="AL91" s="71"/>
      <c r="AN91" s="71"/>
      <c r="AP91" s="71"/>
      <c r="AR91" s="71"/>
      <c r="AT91" s="71"/>
      <c r="AV91" s="71"/>
      <c r="AX91" s="71"/>
      <c r="AZ91" s="71"/>
      <c r="BB91" s="71"/>
      <c r="BD91" s="71"/>
      <c r="BF91" s="71"/>
      <c r="BH91" s="71"/>
      <c r="BJ91" s="71"/>
      <c r="BL91" s="71"/>
      <c r="BN91" s="71"/>
      <c r="BP91" s="71"/>
      <c r="BR91" s="71"/>
      <c r="BT91" s="70"/>
      <c r="BU91" s="71" t="s">
        <v>92</v>
      </c>
    </row>
    <row r="92" spans="1:73" ht="13.5" customHeight="1" x14ac:dyDescent="0.2">
      <c r="B92" s="54"/>
      <c r="F92" s="54"/>
      <c r="H92" s="61"/>
      <c r="J92" s="54"/>
      <c r="K92" s="67"/>
      <c r="L92" s="71"/>
      <c r="N92" s="61"/>
      <c r="P92" s="76"/>
      <c r="R92" s="71"/>
      <c r="T92" s="71"/>
      <c r="V92" s="71"/>
      <c r="X92" s="71"/>
      <c r="Z92" s="76"/>
      <c r="AB92" s="71"/>
      <c r="AD92" s="71"/>
      <c r="AF92" s="71"/>
      <c r="AH92" s="71"/>
      <c r="AJ92" s="71"/>
      <c r="AL92" s="71"/>
      <c r="AN92" s="71"/>
      <c r="AP92" s="71"/>
      <c r="AR92" s="71"/>
      <c r="AT92" s="71"/>
      <c r="AV92" s="71"/>
      <c r="AX92" s="71"/>
      <c r="AZ92" s="71"/>
      <c r="BB92" s="71"/>
      <c r="BD92" s="71"/>
      <c r="BF92" s="71"/>
      <c r="BH92" s="71"/>
      <c r="BJ92" s="71"/>
      <c r="BL92" s="71"/>
      <c r="BN92" s="71"/>
      <c r="BP92" s="71"/>
      <c r="BR92" s="71"/>
      <c r="BU92" s="71" t="s">
        <v>12</v>
      </c>
    </row>
    <row r="93" spans="1:73" ht="13.5" customHeight="1" x14ac:dyDescent="0.2">
      <c r="B93" s="61"/>
      <c r="C93" s="67"/>
      <c r="D93" s="61"/>
      <c r="F93" s="61"/>
      <c r="I93" s="78"/>
      <c r="J93" s="61"/>
      <c r="K93" s="67"/>
      <c r="L93" s="61"/>
      <c r="M93" s="54"/>
      <c r="N93" s="61"/>
      <c r="P93" s="61"/>
      <c r="R93" s="76"/>
      <c r="T93" s="76"/>
      <c r="V93" s="71"/>
      <c r="X93" s="71"/>
      <c r="Z93" s="71"/>
      <c r="AB93" s="71"/>
      <c r="AD93" s="71"/>
      <c r="AF93" s="71"/>
      <c r="AH93" s="71"/>
      <c r="AJ93" s="71"/>
      <c r="AL93" s="71"/>
      <c r="AN93" s="71"/>
      <c r="AP93" s="71"/>
      <c r="AR93" s="71"/>
      <c r="AT93" s="71"/>
      <c r="AV93" s="71"/>
      <c r="AX93" s="71"/>
      <c r="AZ93" s="71"/>
      <c r="BB93" s="71"/>
      <c r="BD93" s="71"/>
      <c r="BF93" s="71"/>
      <c r="BH93" s="71"/>
      <c r="BJ93" s="71"/>
      <c r="BL93" s="71"/>
      <c r="BN93" s="71"/>
      <c r="BP93" s="71"/>
      <c r="BR93" s="71"/>
      <c r="BT93" s="70"/>
      <c r="BU93" s="71" t="s">
        <v>31</v>
      </c>
    </row>
    <row r="94" spans="1:73" ht="13.5" customHeight="1" x14ac:dyDescent="0.2">
      <c r="B94" s="61"/>
      <c r="D94" s="54"/>
      <c r="F94" s="61"/>
      <c r="H94" s="61"/>
      <c r="J94" s="61"/>
      <c r="L94" s="61"/>
      <c r="N94" s="61"/>
      <c r="O94" s="68"/>
      <c r="P94" s="61"/>
      <c r="R94" s="71"/>
      <c r="T94" s="71"/>
      <c r="V94" s="71"/>
      <c r="X94" s="71"/>
      <c r="Z94" s="71"/>
      <c r="AB94" s="71"/>
      <c r="AD94" s="71"/>
      <c r="AF94" s="71"/>
      <c r="AH94" s="71"/>
      <c r="AJ94" s="71"/>
      <c r="AL94" s="71"/>
      <c r="AN94" s="71"/>
      <c r="AP94" s="71"/>
      <c r="AR94" s="71"/>
      <c r="AT94" s="71"/>
      <c r="AV94" s="71"/>
      <c r="AX94" s="71"/>
      <c r="AZ94" s="71"/>
      <c r="BB94" s="71"/>
      <c r="BD94" s="71"/>
      <c r="BF94" s="71"/>
      <c r="BH94" s="71"/>
      <c r="BJ94" s="71"/>
      <c r="BL94" s="71"/>
      <c r="BN94" s="71"/>
      <c r="BP94" s="71"/>
      <c r="BR94" s="71"/>
      <c r="BU94" s="71" t="s">
        <v>85</v>
      </c>
    </row>
    <row r="95" spans="1:73" ht="13.5" customHeight="1" x14ac:dyDescent="0.2">
      <c r="B95" s="61"/>
      <c r="D95" s="61"/>
      <c r="E95" s="67"/>
      <c r="F95" s="61"/>
      <c r="H95" s="61"/>
      <c r="I95" s="67"/>
      <c r="J95" s="61"/>
      <c r="K95" s="67"/>
      <c r="L95" s="71"/>
      <c r="N95" s="61"/>
      <c r="P95" s="71"/>
      <c r="R95" s="71"/>
      <c r="T95" s="71"/>
      <c r="V95" s="71"/>
      <c r="X95" s="71"/>
      <c r="Z95" s="71"/>
      <c r="AB95" s="71"/>
      <c r="AD95" s="71"/>
      <c r="AF95" s="71"/>
      <c r="AH95" s="71"/>
      <c r="AJ95" s="71"/>
      <c r="AL95" s="71"/>
      <c r="AN95" s="71"/>
      <c r="AP95" s="71"/>
      <c r="AR95" s="71"/>
      <c r="AT95" s="71"/>
      <c r="AV95" s="71"/>
      <c r="AX95" s="71"/>
      <c r="AZ95" s="71"/>
      <c r="BB95" s="71"/>
      <c r="BD95" s="71"/>
      <c r="BF95" s="71"/>
      <c r="BH95" s="71"/>
      <c r="BJ95" s="71"/>
      <c r="BL95" s="71"/>
      <c r="BN95" s="71"/>
      <c r="BP95" s="71"/>
      <c r="BR95" s="71"/>
      <c r="BT95" s="70"/>
      <c r="BU95" s="71" t="s">
        <v>47</v>
      </c>
    </row>
    <row r="96" spans="1:73" ht="13.5" customHeight="1" x14ac:dyDescent="0.2">
      <c r="B96" s="54"/>
      <c r="D96" s="61"/>
      <c r="F96" s="61"/>
      <c r="H96" s="61"/>
      <c r="J96" s="54"/>
      <c r="L96" s="61"/>
      <c r="N96" s="71"/>
      <c r="P96" s="61"/>
      <c r="R96" s="71"/>
      <c r="T96" s="76"/>
      <c r="V96" s="71"/>
      <c r="X96" s="71"/>
      <c r="Z96" s="77"/>
      <c r="AB96" s="71"/>
      <c r="AD96" s="71"/>
      <c r="AF96" s="71"/>
      <c r="AH96" s="71"/>
      <c r="AJ96" s="71"/>
      <c r="AL96" s="71"/>
      <c r="AN96" s="71"/>
      <c r="AP96" s="71"/>
      <c r="AR96" s="71"/>
      <c r="AT96" s="71"/>
      <c r="AV96" s="71"/>
      <c r="AX96" s="71"/>
      <c r="AZ96" s="71"/>
      <c r="BB96" s="71"/>
      <c r="BD96" s="71"/>
      <c r="BF96" s="71"/>
      <c r="BH96" s="71"/>
      <c r="BJ96" s="71"/>
      <c r="BL96" s="71"/>
      <c r="BN96" s="71"/>
      <c r="BP96" s="71"/>
      <c r="BR96" s="71"/>
      <c r="BU96" s="71" t="s">
        <v>33</v>
      </c>
    </row>
    <row r="97" spans="2:73" ht="13.5" customHeight="1" x14ac:dyDescent="0.2">
      <c r="B97" s="61"/>
      <c r="D97" s="61"/>
      <c r="F97" s="61"/>
      <c r="H97" s="54"/>
      <c r="J97" s="61"/>
      <c r="N97" s="71"/>
      <c r="P97" s="71"/>
      <c r="R97" s="76"/>
      <c r="T97" s="71"/>
      <c r="V97" s="71"/>
      <c r="X97" s="71"/>
      <c r="Z97" s="71"/>
      <c r="AB97" s="71"/>
      <c r="AD97" s="71"/>
      <c r="AF97" s="71"/>
      <c r="AH97" s="71"/>
      <c r="AJ97" s="71"/>
      <c r="AL97" s="71"/>
      <c r="AN97" s="71"/>
      <c r="AP97" s="71"/>
      <c r="AR97" s="71"/>
      <c r="AT97" s="71"/>
      <c r="AV97" s="71"/>
      <c r="AX97" s="71"/>
      <c r="AZ97" s="71"/>
      <c r="BB97" s="71"/>
      <c r="BD97" s="71"/>
      <c r="BF97" s="71"/>
      <c r="BH97" s="71"/>
      <c r="BJ97" s="71"/>
      <c r="BL97" s="71"/>
      <c r="BN97" s="71"/>
      <c r="BP97" s="71"/>
      <c r="BR97" s="71"/>
      <c r="BU97" s="71" t="s">
        <v>50</v>
      </c>
    </row>
    <row r="98" spans="2:73" ht="13.5" customHeight="1" x14ac:dyDescent="0.2">
      <c r="B98" s="54"/>
      <c r="C98" s="75"/>
      <c r="D98" s="61"/>
      <c r="G98" s="78"/>
      <c r="H98" s="61"/>
      <c r="J98" s="54"/>
      <c r="K98" s="67"/>
      <c r="L98" s="61"/>
      <c r="N98" s="71"/>
      <c r="P98" s="71"/>
      <c r="R98" s="71"/>
      <c r="T98" s="71"/>
      <c r="V98" s="71"/>
      <c r="X98" s="71"/>
      <c r="Z98" s="71"/>
      <c r="AB98" s="71"/>
      <c r="AD98" s="71"/>
      <c r="AF98" s="71"/>
      <c r="AH98" s="71"/>
      <c r="AJ98" s="71"/>
      <c r="AL98" s="71"/>
      <c r="AN98" s="71"/>
      <c r="AP98" s="71"/>
      <c r="AR98" s="71"/>
      <c r="AT98" s="71"/>
      <c r="AV98" s="71"/>
      <c r="AX98" s="71"/>
      <c r="AZ98" s="71"/>
      <c r="BB98" s="71"/>
      <c r="BD98" s="71"/>
      <c r="BF98" s="71"/>
      <c r="BH98" s="71"/>
      <c r="BJ98" s="69"/>
      <c r="BL98" s="71"/>
      <c r="BN98" s="71"/>
      <c r="BP98" s="71"/>
      <c r="BR98" s="71"/>
      <c r="BU98" s="71" t="s">
        <v>27</v>
      </c>
    </row>
    <row r="99" spans="2:73" ht="13.5" customHeight="1" x14ac:dyDescent="0.2">
      <c r="B99" s="54"/>
      <c r="D99" s="54"/>
      <c r="F99" s="61"/>
      <c r="H99" s="54"/>
      <c r="J99" s="71"/>
      <c r="L99" s="61"/>
      <c r="M99" s="67"/>
      <c r="N99" s="76"/>
      <c r="P99" s="71"/>
      <c r="R99" s="71"/>
      <c r="T99" s="71"/>
      <c r="V99" s="71"/>
      <c r="X99" s="77"/>
      <c r="Z99" s="71"/>
      <c r="AB99" s="71"/>
      <c r="AD99" s="71"/>
      <c r="AF99" s="71"/>
      <c r="AH99" s="71"/>
      <c r="AJ99" s="71"/>
      <c r="AL99" s="71"/>
      <c r="AN99" s="71"/>
      <c r="AP99" s="71"/>
      <c r="AR99" s="71"/>
      <c r="AT99" s="71"/>
      <c r="AV99" s="71"/>
      <c r="AX99" s="71"/>
      <c r="AZ99" s="71"/>
      <c r="BB99" s="71"/>
      <c r="BD99" s="71"/>
      <c r="BF99" s="71"/>
      <c r="BH99" s="71"/>
      <c r="BJ99" s="71"/>
      <c r="BL99" s="71"/>
      <c r="BN99" s="71"/>
      <c r="BP99" s="71"/>
      <c r="BR99" s="71"/>
      <c r="BU99" s="71" t="s">
        <v>97</v>
      </c>
    </row>
    <row r="100" spans="2:73" ht="13.5" customHeight="1" x14ac:dyDescent="0.2">
      <c r="B100" s="54"/>
      <c r="D100" s="54"/>
      <c r="F100" s="61"/>
      <c r="G100" s="67"/>
      <c r="H100" s="61"/>
      <c r="J100" s="54"/>
      <c r="L100" s="61"/>
      <c r="N100" s="77"/>
      <c r="P100" s="76"/>
      <c r="R100" s="71"/>
      <c r="T100" s="71"/>
      <c r="V100" s="71"/>
      <c r="X100" s="71"/>
      <c r="Z100" s="71"/>
      <c r="AB100" s="71"/>
      <c r="AD100" s="71"/>
      <c r="AF100" s="71"/>
      <c r="AH100" s="71"/>
      <c r="AJ100" s="71"/>
      <c r="AL100" s="71"/>
      <c r="AN100" s="71"/>
      <c r="AP100" s="71"/>
      <c r="AR100" s="71"/>
      <c r="AT100" s="71"/>
      <c r="AV100" s="71"/>
      <c r="AX100" s="71"/>
      <c r="AZ100" s="71"/>
      <c r="BB100" s="71"/>
      <c r="BD100" s="71"/>
      <c r="BF100" s="71"/>
      <c r="BH100" s="71"/>
      <c r="BJ100" s="71"/>
      <c r="BL100" s="71"/>
      <c r="BN100" s="71"/>
      <c r="BP100" s="71"/>
      <c r="BR100" s="71"/>
      <c r="BT100" s="70"/>
      <c r="BU100" s="71" t="s">
        <v>105</v>
      </c>
    </row>
    <row r="101" spans="2:73" ht="13.5" customHeight="1" x14ac:dyDescent="0.2">
      <c r="B101" s="54"/>
      <c r="D101" s="54"/>
      <c r="F101" s="61"/>
      <c r="H101" s="65"/>
      <c r="J101" s="54"/>
      <c r="L101" s="71"/>
      <c r="N101" s="71"/>
      <c r="P101" s="71"/>
      <c r="R101" s="71"/>
      <c r="T101" s="71"/>
      <c r="V101" s="76"/>
      <c r="X101" s="71"/>
      <c r="Z101" s="71"/>
      <c r="AB101" s="71"/>
      <c r="AD101" s="71"/>
      <c r="AF101" s="71"/>
      <c r="AH101" s="71"/>
      <c r="AJ101" s="71"/>
      <c r="AL101" s="71"/>
      <c r="AN101" s="71"/>
      <c r="AP101" s="71"/>
      <c r="AR101" s="71"/>
      <c r="AT101" s="71"/>
      <c r="AV101" s="71"/>
      <c r="AX101" s="71"/>
      <c r="AZ101" s="71"/>
      <c r="BB101" s="71"/>
      <c r="BD101" s="71"/>
      <c r="BF101" s="71"/>
      <c r="BH101" s="71"/>
      <c r="BJ101" s="71"/>
      <c r="BL101" s="71"/>
      <c r="BN101" s="71"/>
      <c r="BP101" s="71"/>
      <c r="BR101" s="71"/>
      <c r="BU101" s="71" t="s">
        <v>108</v>
      </c>
    </row>
    <row r="102" spans="2:73" ht="13.5" customHeight="1" x14ac:dyDescent="0.2">
      <c r="B102" s="65"/>
      <c r="D102" s="65"/>
      <c r="F102" s="54"/>
      <c r="G102" s="75"/>
      <c r="H102" s="61"/>
      <c r="J102" s="65"/>
      <c r="L102" s="71"/>
      <c r="N102" s="65"/>
      <c r="P102" s="71"/>
      <c r="R102" s="76"/>
      <c r="T102" s="71"/>
      <c r="V102" s="76"/>
      <c r="X102" s="71"/>
      <c r="Z102" s="76"/>
      <c r="AB102" s="71"/>
      <c r="AD102" s="71"/>
      <c r="AF102" s="71"/>
      <c r="AH102" s="71"/>
      <c r="AJ102" s="71"/>
      <c r="AL102" s="71"/>
      <c r="AN102" s="71"/>
      <c r="AP102" s="71"/>
      <c r="AR102" s="71"/>
      <c r="AT102" s="71"/>
      <c r="AV102" s="71"/>
      <c r="AX102" s="71"/>
      <c r="AZ102" s="71"/>
      <c r="BB102" s="71"/>
      <c r="BD102" s="71"/>
      <c r="BF102" s="71"/>
      <c r="BH102" s="71"/>
      <c r="BJ102" s="69"/>
      <c r="BL102" s="71"/>
      <c r="BN102" s="71"/>
      <c r="BP102" s="71"/>
      <c r="BR102" s="71"/>
      <c r="BT102" s="70"/>
      <c r="BU102" s="71" t="s">
        <v>17</v>
      </c>
    </row>
    <row r="103" spans="2:73" ht="13.5" customHeight="1" x14ac:dyDescent="0.2">
      <c r="B103" s="61"/>
      <c r="D103" s="61"/>
      <c r="F103" s="54"/>
      <c r="H103" s="61"/>
      <c r="J103" s="61"/>
      <c r="L103" s="65"/>
      <c r="N103" s="76"/>
      <c r="P103" s="71"/>
      <c r="R103" s="76"/>
      <c r="T103" s="71"/>
      <c r="V103" s="71"/>
      <c r="X103" s="76"/>
      <c r="Z103" s="71"/>
      <c r="AB103" s="71"/>
      <c r="AD103" s="71"/>
      <c r="AF103" s="71"/>
      <c r="AH103" s="71"/>
      <c r="AJ103" s="71"/>
      <c r="AL103" s="71"/>
      <c r="AN103" s="71"/>
      <c r="AP103" s="71"/>
      <c r="AR103" s="71"/>
      <c r="AT103" s="71"/>
      <c r="AV103" s="71"/>
      <c r="AX103" s="71"/>
      <c r="AZ103" s="71"/>
      <c r="BB103" s="71"/>
      <c r="BD103" s="71"/>
      <c r="BF103" s="71"/>
      <c r="BH103" s="71"/>
      <c r="BJ103" s="71"/>
      <c r="BL103" s="71"/>
      <c r="BN103" s="71"/>
      <c r="BP103" s="71"/>
      <c r="BR103" s="71"/>
      <c r="BU103" s="71" t="s">
        <v>71</v>
      </c>
    </row>
    <row r="104" spans="2:73" ht="13.5" customHeight="1" x14ac:dyDescent="0.2">
      <c r="B104" s="61"/>
      <c r="D104" s="61"/>
      <c r="F104" s="65"/>
      <c r="H104" s="54"/>
      <c r="J104" s="61"/>
      <c r="K104" s="67"/>
      <c r="L104" s="71"/>
      <c r="N104" s="71"/>
      <c r="P104" s="61"/>
      <c r="R104" s="71"/>
      <c r="T104" s="71"/>
      <c r="V104" s="71"/>
      <c r="X104" s="71"/>
      <c r="Z104" s="71"/>
      <c r="AB104" s="71"/>
      <c r="AD104" s="71"/>
      <c r="AF104" s="71"/>
      <c r="AH104" s="71"/>
      <c r="AJ104" s="71"/>
      <c r="AL104" s="71"/>
      <c r="AN104" s="71"/>
      <c r="AP104" s="71"/>
      <c r="AR104" s="71"/>
      <c r="AT104" s="71"/>
      <c r="AV104" s="71"/>
      <c r="AX104" s="71"/>
      <c r="AZ104" s="71"/>
      <c r="BB104" s="71"/>
      <c r="BD104" s="71"/>
      <c r="BF104" s="71"/>
      <c r="BH104" s="71"/>
      <c r="BJ104" s="71"/>
      <c r="BL104" s="71"/>
      <c r="BN104" s="71"/>
      <c r="BP104" s="71"/>
      <c r="BR104" s="71"/>
      <c r="BU104" s="71" t="s">
        <v>109</v>
      </c>
    </row>
    <row r="105" spans="2:73" ht="13.5" customHeight="1" x14ac:dyDescent="0.2">
      <c r="B105" s="61"/>
      <c r="D105" s="61"/>
      <c r="F105" s="61"/>
      <c r="H105" s="61"/>
      <c r="J105" s="61"/>
      <c r="L105" s="61"/>
      <c r="N105" s="61"/>
      <c r="P105" s="71"/>
      <c r="R105" s="71"/>
      <c r="T105" s="71"/>
      <c r="V105" s="76"/>
      <c r="X105" s="71"/>
      <c r="Z105" s="71"/>
      <c r="AB105" s="71"/>
      <c r="AD105" s="71"/>
      <c r="AF105" s="71"/>
      <c r="AH105" s="71"/>
      <c r="AJ105" s="71"/>
      <c r="AL105" s="71"/>
      <c r="AN105" s="71"/>
      <c r="AP105" s="71"/>
      <c r="AR105" s="71"/>
      <c r="AT105" s="71"/>
      <c r="AV105" s="71"/>
      <c r="AX105" s="71"/>
      <c r="AZ105" s="71"/>
      <c r="BB105" s="71"/>
      <c r="BD105" s="71"/>
      <c r="BF105" s="71"/>
      <c r="BH105" s="71"/>
      <c r="BJ105" s="71"/>
      <c r="BL105" s="71"/>
      <c r="BN105" s="71"/>
      <c r="BP105" s="71"/>
      <c r="BR105" s="71"/>
      <c r="BT105" s="70"/>
      <c r="BU105" s="71" t="s">
        <v>10</v>
      </c>
    </row>
    <row r="106" spans="2:73" ht="13.5" customHeight="1" x14ac:dyDescent="0.2">
      <c r="B106" s="61"/>
      <c r="D106" s="61"/>
      <c r="F106" s="61"/>
      <c r="H106" s="54"/>
      <c r="J106" s="61"/>
      <c r="L106" s="71"/>
      <c r="N106" s="71"/>
      <c r="P106" s="61"/>
      <c r="R106" s="76"/>
      <c r="T106" s="71"/>
      <c r="V106" s="76"/>
      <c r="X106" s="71"/>
      <c r="Z106" s="71"/>
      <c r="AB106" s="71"/>
      <c r="AD106" s="71"/>
      <c r="AF106" s="71"/>
      <c r="AH106" s="71"/>
      <c r="AJ106" s="71"/>
      <c r="AL106" s="71"/>
      <c r="AN106" s="71"/>
      <c r="AP106" s="71"/>
      <c r="AR106" s="71"/>
      <c r="AT106" s="71"/>
      <c r="AV106" s="71"/>
      <c r="AX106" s="71"/>
      <c r="AZ106" s="71"/>
      <c r="BB106" s="71"/>
      <c r="BD106" s="71"/>
      <c r="BF106" s="71"/>
      <c r="BH106" s="71"/>
      <c r="BJ106" s="69"/>
      <c r="BL106" s="71"/>
      <c r="BN106" s="71"/>
      <c r="BP106" s="71"/>
      <c r="BR106" s="71"/>
      <c r="BU106" s="71" t="s">
        <v>78</v>
      </c>
    </row>
    <row r="107" spans="2:73" ht="13.5" customHeight="1" x14ac:dyDescent="0.2">
      <c r="B107" s="61"/>
      <c r="D107" s="61"/>
      <c r="F107" s="61"/>
      <c r="H107" s="54"/>
      <c r="J107" s="61"/>
      <c r="L107" s="61"/>
      <c r="N107" s="61"/>
      <c r="P107" s="71"/>
      <c r="R107" s="71"/>
      <c r="T107" s="76"/>
      <c r="V107" s="71"/>
      <c r="X107" s="71"/>
      <c r="Z107" s="71"/>
      <c r="AB107" s="71"/>
      <c r="AD107" s="71"/>
      <c r="AF107" s="71"/>
      <c r="AH107" s="71"/>
      <c r="AJ107" s="71"/>
      <c r="AL107" s="71"/>
      <c r="AN107" s="71"/>
      <c r="AP107" s="71"/>
      <c r="AR107" s="71"/>
      <c r="AT107" s="71"/>
      <c r="AV107" s="71"/>
      <c r="AX107" s="71"/>
      <c r="AZ107" s="71"/>
      <c r="BB107" s="71"/>
      <c r="BD107" s="71"/>
      <c r="BF107" s="71"/>
      <c r="BH107" s="71"/>
      <c r="BJ107" s="71"/>
      <c r="BL107" s="71"/>
      <c r="BN107" s="71"/>
      <c r="BP107" s="71"/>
      <c r="BR107" s="71"/>
      <c r="BU107" s="71" t="s">
        <v>360</v>
      </c>
    </row>
    <row r="108" spans="2:73" ht="13.5" customHeight="1" x14ac:dyDescent="0.2">
      <c r="B108" s="54"/>
      <c r="C108" s="67"/>
      <c r="D108" s="54"/>
      <c r="F108" s="54"/>
      <c r="H108" s="54"/>
      <c r="J108" s="54"/>
      <c r="L108" s="71"/>
      <c r="N108" s="71"/>
      <c r="P108" s="71"/>
      <c r="R108" s="71"/>
      <c r="T108" s="71"/>
      <c r="V108" s="71"/>
      <c r="X108" s="71"/>
      <c r="Z108" s="71"/>
      <c r="AB108" s="71"/>
      <c r="AD108" s="71"/>
      <c r="AF108" s="71"/>
      <c r="AH108" s="71"/>
      <c r="AJ108" s="71"/>
      <c r="AL108" s="71"/>
      <c r="AN108" s="71"/>
      <c r="AP108" s="71"/>
      <c r="AR108" s="71"/>
      <c r="AT108" s="71"/>
      <c r="AV108" s="71"/>
      <c r="AX108" s="71"/>
      <c r="AZ108" s="71"/>
      <c r="BB108" s="71"/>
      <c r="BD108" s="71"/>
      <c r="BF108" s="71"/>
      <c r="BH108" s="71"/>
      <c r="BJ108" s="71"/>
      <c r="BL108" s="71"/>
      <c r="BN108" s="71"/>
      <c r="BP108" s="71"/>
      <c r="BR108" s="71"/>
      <c r="BU108" s="71" t="s">
        <v>74</v>
      </c>
    </row>
    <row r="109" spans="2:73" ht="13.5" customHeight="1" x14ac:dyDescent="0.2">
      <c r="B109" s="73"/>
      <c r="D109" s="73"/>
      <c r="F109" s="73"/>
      <c r="H109" s="73"/>
      <c r="J109" s="73"/>
      <c r="L109" s="71"/>
      <c r="N109" s="71"/>
      <c r="P109" s="71"/>
      <c r="R109" s="71"/>
      <c r="T109" s="71"/>
      <c r="V109" s="71"/>
      <c r="X109" s="71"/>
      <c r="Z109" s="71"/>
      <c r="AB109" s="71"/>
      <c r="AD109" s="71"/>
      <c r="AF109" s="71"/>
      <c r="AH109" s="71"/>
      <c r="AJ109" s="71"/>
      <c r="AL109" s="71"/>
      <c r="AN109" s="71"/>
      <c r="AP109" s="71"/>
      <c r="AR109" s="71"/>
      <c r="AT109" s="71"/>
      <c r="AV109" s="71"/>
      <c r="AX109" s="71"/>
      <c r="AZ109" s="71"/>
      <c r="BB109" s="71"/>
      <c r="BD109" s="71"/>
      <c r="BF109" s="71"/>
      <c r="BH109" s="71"/>
      <c r="BJ109" s="71"/>
      <c r="BL109" s="71"/>
      <c r="BN109" s="71"/>
      <c r="BP109" s="71"/>
      <c r="BR109" s="71"/>
      <c r="BT109" s="70"/>
      <c r="BU109" s="71" t="s">
        <v>102</v>
      </c>
    </row>
    <row r="110" spans="2:73" ht="13.5" customHeight="1" x14ac:dyDescent="0.2">
      <c r="J110" s="71"/>
      <c r="L110" s="71"/>
      <c r="N110" s="71"/>
      <c r="P110" s="71"/>
      <c r="R110" s="71"/>
      <c r="T110" s="71"/>
      <c r="V110" s="76"/>
      <c r="X110" s="71"/>
      <c r="Z110" s="71"/>
      <c r="AB110" s="71"/>
      <c r="AD110" s="71"/>
      <c r="AF110" s="71"/>
      <c r="AH110" s="71"/>
      <c r="AJ110" s="71"/>
      <c r="AL110" s="71"/>
      <c r="AP110" s="71"/>
      <c r="AR110" s="71"/>
      <c r="AT110" s="71"/>
      <c r="AV110" s="71"/>
      <c r="AX110" s="71"/>
      <c r="BB110" s="71"/>
      <c r="BD110" s="71"/>
      <c r="BF110" s="71"/>
      <c r="BH110" s="71"/>
      <c r="BJ110" s="71"/>
      <c r="BL110" s="71"/>
      <c r="BN110" s="71"/>
      <c r="BP110" s="71"/>
      <c r="BR110" s="71"/>
    </row>
    <row r="111" spans="2:73" ht="13.5" customHeight="1" x14ac:dyDescent="0.2">
      <c r="J111" s="71"/>
      <c r="L111" s="71"/>
      <c r="N111" s="76"/>
      <c r="P111" s="71"/>
      <c r="R111" s="76"/>
      <c r="T111" s="76"/>
      <c r="V111" s="71"/>
      <c r="X111" s="71"/>
      <c r="Z111" s="71"/>
      <c r="AB111" s="71"/>
      <c r="AD111" s="71"/>
      <c r="AF111" s="71"/>
      <c r="AH111" s="71"/>
      <c r="AJ111" s="71"/>
      <c r="AL111" s="71"/>
      <c r="AN111" s="71"/>
      <c r="AP111" s="71"/>
      <c r="AR111" s="71"/>
      <c r="AT111" s="71"/>
      <c r="AV111" s="71"/>
      <c r="AX111" s="71"/>
      <c r="AZ111" s="71"/>
      <c r="BB111" s="71"/>
      <c r="BD111" s="71"/>
      <c r="BF111" s="71"/>
      <c r="BH111" s="71"/>
      <c r="BJ111" s="71"/>
      <c r="BL111" s="71"/>
      <c r="BN111" s="71"/>
      <c r="BP111" s="71"/>
      <c r="BR111" s="71"/>
    </row>
    <row r="112" spans="2:73" ht="13.5" customHeight="1" x14ac:dyDescent="0.2">
      <c r="J112" s="71"/>
      <c r="L112" s="71"/>
      <c r="N112" s="71"/>
      <c r="P112" s="71"/>
      <c r="R112" s="71"/>
      <c r="T112" s="71"/>
      <c r="V112" s="71"/>
      <c r="X112" s="71"/>
      <c r="Z112" s="77"/>
      <c r="AB112" s="71"/>
      <c r="AD112" s="71"/>
      <c r="AF112" s="71"/>
      <c r="AH112" s="71"/>
      <c r="AJ112" s="71"/>
      <c r="AL112" s="71"/>
      <c r="AN112" s="71"/>
      <c r="AP112" s="71"/>
      <c r="AR112" s="71"/>
      <c r="AT112" s="71"/>
      <c r="AV112" s="71"/>
      <c r="AX112" s="71"/>
      <c r="AZ112" s="71"/>
      <c r="BB112" s="71"/>
      <c r="BD112" s="71"/>
      <c r="BF112" s="71"/>
      <c r="BH112" s="71"/>
      <c r="BJ112" s="71"/>
      <c r="BL112" s="71"/>
      <c r="BN112" s="71"/>
      <c r="BP112" s="71"/>
      <c r="BR112" s="71"/>
      <c r="BT112" s="70"/>
    </row>
    <row r="113" spans="10:73" ht="13.5" customHeight="1" x14ac:dyDescent="0.2">
      <c r="J113" s="71"/>
      <c r="L113" s="71"/>
      <c r="N113" s="71"/>
      <c r="P113" s="71"/>
      <c r="R113" s="71"/>
      <c r="T113" s="71"/>
      <c r="V113" s="71"/>
      <c r="X113" s="77"/>
      <c r="Z113" s="71"/>
      <c r="AB113" s="71"/>
      <c r="AD113" s="71"/>
      <c r="AF113" s="71"/>
      <c r="AH113" s="71"/>
      <c r="AJ113" s="71"/>
      <c r="AL113" s="71"/>
      <c r="AN113" s="71"/>
      <c r="AP113" s="71"/>
      <c r="AR113" s="71"/>
      <c r="AT113" s="71"/>
      <c r="AV113" s="71"/>
      <c r="AX113" s="71"/>
      <c r="AZ113" s="71"/>
      <c r="BB113" s="71"/>
      <c r="BD113" s="71"/>
      <c r="BF113" s="71"/>
      <c r="BH113" s="71"/>
      <c r="BJ113" s="71"/>
      <c r="BL113" s="71"/>
      <c r="BN113" s="71"/>
      <c r="BP113" s="71"/>
      <c r="BR113" s="71"/>
      <c r="BU113" s="72"/>
    </row>
    <row r="114" spans="10:73" ht="13.5" customHeight="1" x14ac:dyDescent="0.2">
      <c r="J114" s="71"/>
      <c r="L114" s="76"/>
      <c r="N114" s="71"/>
      <c r="P114" s="71"/>
      <c r="R114" s="71"/>
      <c r="T114" s="71"/>
      <c r="V114" s="71"/>
      <c r="X114" s="76"/>
      <c r="Z114" s="71"/>
      <c r="AB114" s="71"/>
      <c r="AD114" s="71"/>
      <c r="AF114" s="71"/>
      <c r="AH114" s="71"/>
      <c r="AJ114" s="71"/>
      <c r="AL114" s="71"/>
      <c r="AN114" s="71"/>
      <c r="AP114" s="71"/>
      <c r="AR114" s="71"/>
      <c r="AT114" s="71"/>
      <c r="AV114" s="71"/>
      <c r="AX114" s="71"/>
      <c r="AZ114" s="71"/>
      <c r="BB114" s="71"/>
      <c r="BD114" s="71"/>
      <c r="BF114" s="71"/>
      <c r="BH114" s="71"/>
      <c r="BJ114" s="71"/>
      <c r="BL114" s="71"/>
      <c r="BN114" s="71"/>
      <c r="BP114" s="71"/>
      <c r="BR114" s="71"/>
      <c r="BT114" s="70"/>
      <c r="BU114" s="72"/>
    </row>
    <row r="115" spans="10:73" ht="13.5" customHeight="1" x14ac:dyDescent="0.2">
      <c r="J115" s="76"/>
      <c r="L115" s="71"/>
      <c r="N115" s="71"/>
      <c r="P115" s="77"/>
      <c r="R115" s="71"/>
      <c r="T115" s="71"/>
      <c r="V115" s="71"/>
      <c r="X115" s="71"/>
      <c r="Z115" s="71"/>
      <c r="AB115" s="71"/>
      <c r="AD115" s="71"/>
      <c r="AF115" s="71"/>
      <c r="AH115" s="71"/>
      <c r="AJ115" s="71"/>
      <c r="AL115" s="71"/>
      <c r="AN115" s="71"/>
      <c r="AP115" s="71"/>
      <c r="AR115" s="71"/>
      <c r="AT115" s="71"/>
      <c r="AV115" s="71"/>
      <c r="AX115" s="71"/>
      <c r="AZ115" s="71"/>
      <c r="BB115" s="71"/>
      <c r="BD115" s="71"/>
      <c r="BF115" s="71"/>
      <c r="BH115" s="71"/>
      <c r="BJ115" s="71"/>
      <c r="BL115" s="71"/>
      <c r="BN115" s="71"/>
      <c r="BP115" s="71"/>
      <c r="BR115" s="71"/>
      <c r="BU115" s="72"/>
    </row>
    <row r="116" spans="10:73" ht="13.5" customHeight="1" x14ac:dyDescent="0.2">
      <c r="J116" s="71"/>
      <c r="L116" s="71"/>
      <c r="N116" s="76"/>
      <c r="P116" s="76"/>
      <c r="R116" s="71"/>
      <c r="T116" s="71"/>
      <c r="V116" s="71"/>
      <c r="X116" s="71"/>
      <c r="Z116" s="76"/>
      <c r="AB116" s="71"/>
      <c r="AD116" s="71"/>
      <c r="AF116" s="71"/>
      <c r="AH116" s="71"/>
      <c r="AJ116" s="71"/>
      <c r="AL116" s="71"/>
      <c r="AN116" s="71"/>
      <c r="AP116" s="71"/>
      <c r="AR116" s="71"/>
      <c r="AT116" s="71"/>
      <c r="AV116" s="71"/>
      <c r="AX116" s="71"/>
      <c r="AZ116" s="71"/>
      <c r="BB116" s="71"/>
      <c r="BD116" s="71"/>
      <c r="BF116" s="71"/>
      <c r="BH116" s="71"/>
      <c r="BJ116" s="71"/>
      <c r="BL116" s="71"/>
      <c r="BN116" s="71"/>
      <c r="BP116" s="71"/>
      <c r="BR116" s="71"/>
      <c r="BU116" s="72"/>
    </row>
    <row r="117" spans="10:73" ht="13.5" customHeight="1" x14ac:dyDescent="0.2">
      <c r="J117" s="76"/>
      <c r="L117" s="71"/>
      <c r="N117" s="71"/>
      <c r="P117" s="71"/>
      <c r="R117" s="71"/>
      <c r="T117" s="71"/>
      <c r="V117" s="71"/>
      <c r="X117" s="76"/>
      <c r="Z117" s="71"/>
      <c r="AB117" s="71"/>
      <c r="AD117" s="71"/>
      <c r="AF117" s="71"/>
      <c r="AH117" s="71"/>
      <c r="AJ117" s="71"/>
      <c r="AL117" s="71"/>
      <c r="AN117" s="71"/>
      <c r="AP117" s="71"/>
      <c r="AR117" s="71"/>
      <c r="AT117" s="71"/>
      <c r="AV117" s="71"/>
      <c r="AX117" s="71"/>
      <c r="AZ117" s="71"/>
      <c r="BB117" s="71"/>
      <c r="BD117" s="71"/>
      <c r="BF117" s="71"/>
      <c r="BH117" s="71"/>
      <c r="BJ117" s="71"/>
      <c r="BL117" s="71"/>
      <c r="BN117" s="71"/>
      <c r="BP117" s="71"/>
      <c r="BR117" s="71"/>
      <c r="BT117" s="70"/>
      <c r="BU117" s="72"/>
    </row>
    <row r="118" spans="10:73" ht="13.5" customHeight="1" x14ac:dyDescent="0.2">
      <c r="J118" s="71"/>
      <c r="L118" s="76"/>
      <c r="N118" s="71"/>
      <c r="P118" s="71"/>
      <c r="R118" s="71"/>
      <c r="T118" s="71"/>
      <c r="V118" s="71"/>
      <c r="X118" s="71"/>
      <c r="Z118" s="76"/>
      <c r="AB118" s="71"/>
      <c r="AD118" s="71"/>
      <c r="AF118" s="71"/>
      <c r="AH118" s="71"/>
      <c r="AJ118" s="71"/>
      <c r="AL118" s="71"/>
      <c r="AN118" s="71"/>
      <c r="AP118" s="71"/>
      <c r="AR118" s="71"/>
      <c r="AT118" s="71"/>
      <c r="AV118" s="71"/>
      <c r="AX118" s="71"/>
      <c r="AZ118" s="71"/>
      <c r="BB118" s="71"/>
      <c r="BD118" s="71"/>
      <c r="BF118" s="71"/>
      <c r="BH118" s="71"/>
      <c r="BJ118" s="71"/>
      <c r="BL118" s="71"/>
      <c r="BN118" s="71"/>
      <c r="BP118" s="71"/>
      <c r="BR118" s="71"/>
      <c r="BU118" s="72"/>
    </row>
    <row r="119" spans="10:73" ht="13.5" customHeight="1" x14ac:dyDescent="0.2">
      <c r="J119" s="71"/>
      <c r="L119" s="71"/>
      <c r="N119" s="71"/>
      <c r="P119" s="71"/>
      <c r="R119" s="77"/>
      <c r="T119" s="71"/>
      <c r="V119" s="77"/>
      <c r="X119" s="76"/>
      <c r="Z119" s="71"/>
      <c r="AB119" s="71"/>
      <c r="AD119" s="71"/>
      <c r="AF119" s="71"/>
      <c r="AH119" s="71"/>
      <c r="AJ119" s="71"/>
      <c r="AL119" s="71"/>
      <c r="AN119" s="71"/>
      <c r="AP119" s="71"/>
      <c r="AR119" s="71"/>
      <c r="AT119" s="71"/>
      <c r="AV119" s="71"/>
      <c r="AX119" s="71"/>
      <c r="AZ119" s="71"/>
      <c r="BB119" s="71"/>
      <c r="BD119" s="71"/>
      <c r="BF119" s="71"/>
      <c r="BH119" s="71"/>
      <c r="BJ119" s="71"/>
      <c r="BL119" s="71"/>
      <c r="BN119" s="71"/>
      <c r="BP119" s="71"/>
      <c r="BR119" s="71"/>
      <c r="BU119" s="72"/>
    </row>
    <row r="120" spans="10:73" ht="13.5" customHeight="1" x14ac:dyDescent="0.2">
      <c r="J120" s="71"/>
      <c r="L120" s="76"/>
      <c r="N120" s="71"/>
      <c r="P120" s="71"/>
      <c r="R120" s="71"/>
      <c r="T120" s="71"/>
      <c r="V120" s="76"/>
      <c r="X120" s="71"/>
      <c r="Z120" s="76"/>
      <c r="AB120" s="71"/>
      <c r="AD120" s="71"/>
      <c r="AF120" s="71"/>
      <c r="AH120" s="71"/>
      <c r="AJ120" s="71"/>
      <c r="AL120" s="71"/>
      <c r="AN120" s="71"/>
      <c r="AP120" s="71"/>
      <c r="AR120" s="71"/>
      <c r="AT120" s="71"/>
      <c r="AV120" s="71"/>
      <c r="AX120" s="71"/>
      <c r="AZ120" s="71"/>
      <c r="BB120" s="71"/>
      <c r="BD120" s="71"/>
      <c r="BF120" s="71"/>
      <c r="BH120" s="71"/>
      <c r="BJ120" s="71"/>
      <c r="BL120" s="71"/>
      <c r="BN120" s="71"/>
      <c r="BP120" s="71"/>
      <c r="BR120" s="71"/>
      <c r="BU120" s="72"/>
    </row>
    <row r="121" spans="10:73" ht="13.5" customHeight="1" x14ac:dyDescent="0.2">
      <c r="J121" s="54"/>
      <c r="K121" s="67"/>
      <c r="L121" s="76"/>
      <c r="N121" s="71"/>
      <c r="P121" s="76"/>
      <c r="R121" s="71"/>
      <c r="T121" s="77"/>
      <c r="V121" s="71"/>
      <c r="X121" s="76"/>
      <c r="Z121" s="71"/>
      <c r="AB121" s="71"/>
      <c r="AD121" s="71"/>
      <c r="AF121" s="71"/>
      <c r="AH121" s="71"/>
      <c r="AJ121" s="71"/>
      <c r="AL121" s="71"/>
      <c r="AN121" s="71"/>
      <c r="AP121" s="71"/>
      <c r="AR121" s="71"/>
      <c r="AT121" s="71"/>
      <c r="AV121" s="71"/>
      <c r="AX121" s="71"/>
      <c r="AZ121" s="71"/>
      <c r="BB121" s="71"/>
      <c r="BD121" s="71"/>
      <c r="BF121" s="71"/>
      <c r="BH121" s="71"/>
      <c r="BJ121" s="71"/>
      <c r="BL121" s="71"/>
      <c r="BN121" s="71"/>
      <c r="BP121" s="71"/>
      <c r="BR121" s="71"/>
      <c r="BT121" s="70"/>
      <c r="BU121" s="72"/>
    </row>
    <row r="122" spans="10:73" ht="13.5" customHeight="1" x14ac:dyDescent="0.2">
      <c r="J122" s="71"/>
      <c r="L122" s="71"/>
      <c r="N122" s="76"/>
      <c r="P122" s="71"/>
      <c r="R122" s="71"/>
      <c r="T122" s="71"/>
      <c r="V122" s="71"/>
      <c r="X122" s="71"/>
      <c r="Z122" s="71"/>
      <c r="AB122" s="71"/>
      <c r="AD122" s="71"/>
      <c r="AF122" s="71"/>
      <c r="AH122" s="71"/>
      <c r="AJ122" s="71"/>
      <c r="AL122" s="71"/>
      <c r="AN122" s="71"/>
      <c r="AP122" s="71"/>
      <c r="AR122" s="71"/>
      <c r="AT122" s="71"/>
      <c r="AV122" s="71"/>
      <c r="AX122" s="71"/>
      <c r="AZ122" s="71"/>
      <c r="BB122" s="71"/>
      <c r="BD122" s="71"/>
      <c r="BF122" s="71"/>
      <c r="BH122" s="71"/>
      <c r="BJ122" s="71"/>
      <c r="BL122" s="71"/>
      <c r="BN122" s="71"/>
      <c r="BP122" s="71"/>
      <c r="BR122" s="71"/>
      <c r="BU122" s="72"/>
    </row>
    <row r="123" spans="10:73" ht="13.5" customHeight="1" x14ac:dyDescent="0.2">
      <c r="J123" s="71"/>
      <c r="L123" s="71"/>
      <c r="N123" s="71"/>
      <c r="P123" s="71"/>
      <c r="R123" s="71"/>
      <c r="T123" s="71"/>
      <c r="V123" s="71"/>
      <c r="X123" s="71"/>
      <c r="Z123" s="77"/>
      <c r="AB123" s="71"/>
      <c r="AD123" s="71"/>
      <c r="AF123" s="71"/>
      <c r="AH123" s="71"/>
      <c r="AJ123" s="71"/>
      <c r="AL123" s="71"/>
      <c r="AN123" s="71"/>
      <c r="AP123" s="71"/>
      <c r="AR123" s="71"/>
      <c r="AT123" s="71"/>
      <c r="AV123" s="71"/>
      <c r="AX123" s="71"/>
      <c r="AZ123" s="71"/>
      <c r="BB123" s="71"/>
      <c r="BD123" s="71"/>
      <c r="BF123" s="71"/>
      <c r="BH123" s="71"/>
      <c r="BJ123" s="71"/>
      <c r="BL123" s="71"/>
      <c r="BN123" s="71"/>
      <c r="BP123" s="71"/>
      <c r="BR123" s="71"/>
      <c r="BT123" s="70"/>
      <c r="BU123" s="72"/>
    </row>
    <row r="124" spans="10:73" ht="13.5" customHeight="1" x14ac:dyDescent="0.2">
      <c r="J124" s="71"/>
      <c r="L124" s="71"/>
      <c r="N124" s="76"/>
      <c r="P124" s="71"/>
      <c r="R124" s="71"/>
      <c r="T124" s="71"/>
      <c r="V124" s="76"/>
      <c r="X124" s="77"/>
      <c r="Z124" s="76"/>
      <c r="AB124" s="71"/>
      <c r="AD124" s="71"/>
      <c r="AF124" s="71"/>
      <c r="AH124" s="71"/>
      <c r="AJ124" s="71"/>
      <c r="AL124" s="71"/>
      <c r="AN124" s="71"/>
      <c r="AP124" s="71"/>
      <c r="AR124" s="71"/>
      <c r="AT124" s="71"/>
      <c r="AV124" s="71"/>
      <c r="AX124" s="71"/>
      <c r="AZ124" s="71"/>
      <c r="BB124" s="71"/>
      <c r="BD124" s="71"/>
      <c r="BF124" s="71"/>
      <c r="BH124" s="71"/>
      <c r="BJ124" s="71"/>
      <c r="BL124" s="71"/>
      <c r="BN124" s="71"/>
      <c r="BP124" s="71"/>
      <c r="BR124" s="71"/>
      <c r="BU124" s="72"/>
    </row>
    <row r="125" spans="10:73" ht="13.5" customHeight="1" x14ac:dyDescent="0.2">
      <c r="J125" s="71"/>
      <c r="L125" s="76"/>
      <c r="N125" s="71"/>
      <c r="P125" s="71"/>
      <c r="R125" s="71"/>
      <c r="T125" s="71"/>
      <c r="V125" s="76"/>
      <c r="X125" s="76"/>
      <c r="Z125" s="71"/>
      <c r="AB125" s="71"/>
      <c r="AD125" s="71"/>
      <c r="AF125" s="71"/>
      <c r="AH125" s="71"/>
      <c r="AJ125" s="71"/>
      <c r="AL125" s="71"/>
      <c r="AN125" s="71"/>
      <c r="AP125" s="71"/>
      <c r="AR125" s="71"/>
      <c r="AT125" s="71"/>
      <c r="AV125" s="71"/>
      <c r="AX125" s="71"/>
      <c r="AZ125" s="71"/>
      <c r="BB125" s="71"/>
      <c r="BD125" s="71"/>
      <c r="BF125" s="71"/>
      <c r="BH125" s="71"/>
      <c r="BJ125" s="71"/>
      <c r="BL125" s="71"/>
      <c r="BN125" s="71"/>
      <c r="BP125" s="71"/>
      <c r="BR125" s="71"/>
      <c r="BU125" s="72"/>
    </row>
    <row r="126" spans="10:73" ht="13.5" customHeight="1" x14ac:dyDescent="0.2">
      <c r="J126" s="71"/>
      <c r="L126" s="71"/>
      <c r="N126" s="71"/>
      <c r="P126" s="71"/>
      <c r="R126" s="71"/>
      <c r="T126" s="76"/>
      <c r="V126" s="76"/>
      <c r="X126" s="71"/>
      <c r="Z126" s="71"/>
      <c r="AB126" s="71"/>
      <c r="AD126" s="71"/>
      <c r="AF126" s="71"/>
      <c r="AH126" s="71"/>
      <c r="AJ126" s="71"/>
      <c r="AL126" s="71"/>
      <c r="AN126" s="71"/>
      <c r="AP126" s="71"/>
      <c r="AR126" s="71"/>
      <c r="AT126" s="71"/>
      <c r="AV126" s="71"/>
      <c r="AX126" s="71"/>
      <c r="AZ126" s="71"/>
      <c r="BB126" s="71"/>
      <c r="BD126" s="71"/>
      <c r="BF126" s="71"/>
      <c r="BH126" s="71"/>
      <c r="BJ126" s="71"/>
      <c r="BL126" s="71"/>
      <c r="BN126" s="71"/>
      <c r="BP126" s="71"/>
      <c r="BR126" s="71"/>
      <c r="BT126" s="70"/>
      <c r="BU126" s="72"/>
    </row>
    <row r="127" spans="10:73" ht="13.5" customHeight="1" x14ac:dyDescent="0.2">
      <c r="J127" s="71"/>
      <c r="L127" s="71"/>
      <c r="N127" s="71"/>
      <c r="P127" s="77"/>
      <c r="R127" s="71"/>
      <c r="T127" s="76"/>
      <c r="V127" s="71"/>
      <c r="X127" s="71"/>
      <c r="Z127" s="76"/>
      <c r="AB127" s="71"/>
      <c r="AD127" s="71"/>
      <c r="AF127" s="71"/>
      <c r="AH127" s="71"/>
      <c r="AJ127" s="71"/>
      <c r="AL127" s="71"/>
      <c r="AN127" s="71"/>
      <c r="AP127" s="71"/>
      <c r="AR127" s="71"/>
      <c r="AT127" s="71"/>
      <c r="AV127" s="71"/>
      <c r="AX127" s="71"/>
      <c r="AZ127" s="71"/>
      <c r="BB127" s="71"/>
      <c r="BD127" s="71"/>
      <c r="BF127" s="71"/>
      <c r="BH127" s="71"/>
      <c r="BJ127" s="71"/>
      <c r="BL127" s="71"/>
      <c r="BN127" s="71"/>
      <c r="BP127" s="71"/>
      <c r="BR127" s="71"/>
      <c r="BU127" s="72"/>
    </row>
    <row r="128" spans="10:73" ht="13.5" customHeight="1" x14ac:dyDescent="0.2">
      <c r="J128" s="76"/>
      <c r="L128" s="71"/>
      <c r="N128" s="76"/>
      <c r="P128" s="71"/>
      <c r="R128" s="71"/>
      <c r="T128" s="71"/>
      <c r="V128" s="71"/>
      <c r="X128" s="71"/>
      <c r="Z128" s="71"/>
      <c r="AB128" s="71"/>
      <c r="AD128" s="71"/>
      <c r="AF128" s="71"/>
      <c r="AH128" s="71"/>
      <c r="AJ128" s="71"/>
      <c r="AL128" s="71"/>
      <c r="AN128" s="71"/>
      <c r="AP128" s="71"/>
      <c r="AR128" s="71"/>
      <c r="AT128" s="71"/>
      <c r="AV128" s="71"/>
      <c r="AX128" s="71"/>
      <c r="AZ128" s="71"/>
      <c r="BB128" s="71"/>
      <c r="BD128" s="71"/>
      <c r="BF128" s="71"/>
      <c r="BH128" s="71"/>
      <c r="BJ128" s="71"/>
      <c r="BL128" s="71"/>
      <c r="BN128" s="71"/>
      <c r="BP128" s="71"/>
      <c r="BR128" s="71"/>
      <c r="BU128" s="72"/>
    </row>
    <row r="129" spans="10:73" ht="13.5" customHeight="1" x14ac:dyDescent="0.2">
      <c r="J129" s="71"/>
      <c r="L129" s="76"/>
      <c r="N129" s="76"/>
      <c r="P129" s="76"/>
      <c r="R129" s="71"/>
      <c r="T129" s="71"/>
      <c r="V129" s="71"/>
      <c r="X129" s="71"/>
      <c r="Z129" s="76"/>
      <c r="AB129" s="71"/>
      <c r="AD129" s="71"/>
      <c r="AF129" s="71"/>
      <c r="AH129" s="71"/>
      <c r="AJ129" s="71"/>
      <c r="AL129" s="71"/>
      <c r="AN129" s="71"/>
      <c r="AP129" s="71"/>
      <c r="AR129" s="71"/>
      <c r="AT129" s="71"/>
      <c r="AV129" s="71"/>
      <c r="AX129" s="71"/>
      <c r="AZ129" s="71"/>
      <c r="BB129" s="71"/>
      <c r="BD129" s="71"/>
      <c r="BF129" s="71"/>
      <c r="BH129" s="71"/>
      <c r="BJ129" s="71"/>
      <c r="BL129" s="71"/>
      <c r="BN129" s="71"/>
      <c r="BO129" s="70"/>
      <c r="BP129" s="71"/>
      <c r="BR129" s="71"/>
      <c r="BT129" s="70"/>
      <c r="BU129" s="72"/>
    </row>
    <row r="130" spans="10:73" ht="13.5" customHeight="1" x14ac:dyDescent="0.2">
      <c r="J130" s="76"/>
      <c r="L130" s="71"/>
      <c r="N130" s="76"/>
      <c r="P130" s="71"/>
      <c r="R130" s="77"/>
      <c r="T130" s="71"/>
      <c r="V130" s="77"/>
      <c r="X130" s="76"/>
      <c r="Z130" s="71"/>
      <c r="AB130" s="71"/>
      <c r="AD130" s="71"/>
      <c r="AF130" s="71"/>
      <c r="AH130" s="71"/>
      <c r="AJ130" s="71"/>
      <c r="AL130" s="71"/>
      <c r="AN130" s="71"/>
      <c r="AP130" s="71"/>
      <c r="AR130" s="71"/>
      <c r="AT130" s="71"/>
      <c r="AV130" s="71"/>
      <c r="AX130" s="71"/>
      <c r="AZ130" s="71"/>
      <c r="BB130" s="71"/>
      <c r="BD130" s="71"/>
      <c r="BF130" s="71"/>
      <c r="BH130" s="71"/>
      <c r="BJ130" s="71"/>
      <c r="BL130" s="71"/>
      <c r="BM130" s="67"/>
      <c r="BN130" s="71"/>
      <c r="BO130" s="70"/>
      <c r="BP130" s="71"/>
      <c r="BQ130" s="70"/>
      <c r="BR130" s="71"/>
      <c r="BU130" s="72"/>
    </row>
    <row r="131" spans="10:73" ht="13.5" customHeight="1" x14ac:dyDescent="0.2">
      <c r="J131" s="71"/>
      <c r="L131" s="71"/>
      <c r="N131" s="71"/>
      <c r="P131" s="76"/>
      <c r="R131" s="76"/>
      <c r="T131" s="71"/>
      <c r="V131" s="76"/>
      <c r="X131" s="71"/>
      <c r="Z131" s="71"/>
      <c r="AB131" s="71"/>
      <c r="AD131" s="71"/>
      <c r="AF131" s="71"/>
      <c r="AH131" s="71"/>
      <c r="AJ131" s="71"/>
      <c r="AL131" s="71"/>
      <c r="AN131" s="71"/>
      <c r="AP131" s="71"/>
      <c r="AR131" s="71"/>
      <c r="AT131" s="71"/>
      <c r="AV131" s="71"/>
      <c r="AX131" s="71"/>
      <c r="AZ131" s="71"/>
      <c r="BB131" s="71"/>
      <c r="BD131" s="71"/>
      <c r="BF131" s="71"/>
      <c r="BH131" s="71"/>
      <c r="BJ131" s="71"/>
      <c r="BL131" s="71"/>
      <c r="BM131" s="67"/>
      <c r="BN131" s="71"/>
      <c r="BO131" s="67"/>
      <c r="BP131" s="71"/>
      <c r="BQ131" s="67"/>
      <c r="BR131" s="71"/>
      <c r="BT131" s="70"/>
      <c r="BU131" s="72"/>
    </row>
    <row r="132" spans="10:73" ht="13.5" customHeight="1" x14ac:dyDescent="0.2">
      <c r="J132" s="71"/>
      <c r="L132" s="71"/>
      <c r="M132" s="54"/>
      <c r="N132" s="71"/>
      <c r="P132" s="71"/>
      <c r="R132" s="71"/>
      <c r="T132" s="77"/>
      <c r="V132" s="71"/>
      <c r="X132" s="71"/>
      <c r="Z132" s="71"/>
      <c r="AB132" s="71"/>
      <c r="AD132" s="71"/>
      <c r="AF132" s="71"/>
      <c r="AH132" s="71"/>
      <c r="AJ132" s="71"/>
      <c r="AL132" s="71"/>
      <c r="AN132" s="71"/>
      <c r="AP132" s="71"/>
      <c r="AR132" s="71"/>
      <c r="AT132" s="71"/>
      <c r="AV132" s="71"/>
      <c r="AX132" s="71"/>
      <c r="AZ132" s="71"/>
      <c r="BB132" s="71"/>
      <c r="BD132" s="71"/>
      <c r="BF132" s="71"/>
      <c r="BH132" s="71"/>
      <c r="BJ132" s="71"/>
      <c r="BL132" s="71"/>
      <c r="BN132" s="71"/>
      <c r="BP132" s="71"/>
      <c r="BR132" s="71"/>
      <c r="BU132" s="72"/>
    </row>
    <row r="133" spans="10:73" ht="13.5" customHeight="1" x14ac:dyDescent="0.2">
      <c r="J133" s="71"/>
      <c r="L133" s="71"/>
      <c r="N133" s="61"/>
      <c r="O133" s="68"/>
      <c r="P133" s="71"/>
      <c r="R133" s="76"/>
      <c r="T133" s="71"/>
      <c r="V133" s="76"/>
      <c r="X133" s="76"/>
      <c r="Z133" s="71"/>
      <c r="AB133" s="71"/>
      <c r="AD133" s="71"/>
      <c r="AF133" s="71"/>
      <c r="AH133" s="71"/>
      <c r="AJ133" s="71"/>
      <c r="AL133" s="71"/>
      <c r="AN133" s="71"/>
      <c r="AP133" s="71"/>
      <c r="AR133" s="71"/>
      <c r="AT133" s="71"/>
      <c r="AV133" s="71"/>
      <c r="AX133" s="71"/>
      <c r="AZ133" s="71"/>
      <c r="BB133" s="71"/>
      <c r="BD133" s="71"/>
      <c r="BF133" s="71"/>
      <c r="BH133" s="71"/>
      <c r="BJ133" s="71"/>
      <c r="BL133" s="71"/>
      <c r="BM133" s="67"/>
      <c r="BN133" s="71"/>
      <c r="BO133" s="67"/>
      <c r="BP133" s="71"/>
      <c r="BQ133" s="67"/>
      <c r="BR133" s="71"/>
      <c r="BT133" s="70"/>
      <c r="BU133" s="72"/>
    </row>
    <row r="134" spans="10:73" ht="13.5" customHeight="1" x14ac:dyDescent="0.2">
      <c r="J134" s="76"/>
      <c r="L134" s="71"/>
      <c r="N134" s="77"/>
      <c r="P134" s="61"/>
      <c r="Q134" s="68"/>
      <c r="R134" s="71"/>
      <c r="T134" s="76"/>
      <c r="V134" s="71"/>
      <c r="X134" s="76"/>
      <c r="Z134" s="71"/>
      <c r="AB134" s="71"/>
      <c r="AD134" s="71"/>
      <c r="AF134" s="71"/>
      <c r="AH134" s="71"/>
      <c r="AJ134" s="71"/>
      <c r="AL134" s="71"/>
      <c r="AN134" s="71"/>
      <c r="AP134" s="71"/>
      <c r="AR134" s="71"/>
      <c r="AT134" s="71"/>
      <c r="AV134" s="71"/>
      <c r="AX134" s="71"/>
      <c r="AZ134" s="71"/>
      <c r="BB134" s="71"/>
      <c r="BD134" s="71"/>
      <c r="BF134" s="71"/>
      <c r="BH134" s="71"/>
      <c r="BJ134" s="71"/>
      <c r="BL134" s="71"/>
      <c r="BM134" s="67"/>
      <c r="BN134" s="71"/>
      <c r="BO134" s="67"/>
      <c r="BP134" s="71"/>
      <c r="BR134" s="71"/>
      <c r="BU134" s="72"/>
    </row>
    <row r="135" spans="10:73" ht="13.5" customHeight="1" x14ac:dyDescent="0.2">
      <c r="J135" s="71"/>
      <c r="L135" s="71"/>
      <c r="N135" s="71"/>
      <c r="P135" s="71"/>
      <c r="R135" s="76"/>
      <c r="T135" s="71"/>
      <c r="V135" s="76"/>
      <c r="X135" s="71"/>
      <c r="Z135" s="71"/>
      <c r="AB135" s="71"/>
      <c r="AD135" s="71"/>
      <c r="AF135" s="71"/>
      <c r="AH135" s="71"/>
      <c r="AJ135" s="71"/>
      <c r="AL135" s="71"/>
      <c r="AN135" s="71"/>
      <c r="AP135" s="71"/>
      <c r="AR135" s="71"/>
      <c r="AT135" s="71"/>
      <c r="AV135" s="71"/>
      <c r="AX135" s="71"/>
      <c r="AZ135" s="71"/>
      <c r="BB135" s="71"/>
      <c r="BD135" s="71"/>
      <c r="BF135" s="71"/>
      <c r="BH135" s="71"/>
      <c r="BJ135" s="71"/>
      <c r="BL135" s="71"/>
      <c r="BM135" s="67"/>
      <c r="BN135" s="71"/>
      <c r="BP135" s="71"/>
      <c r="BQ135" s="67"/>
      <c r="BR135" s="71"/>
      <c r="BT135" s="70"/>
      <c r="BU135" s="72"/>
    </row>
    <row r="136" spans="10:73" ht="13.5" customHeight="1" x14ac:dyDescent="0.2">
      <c r="J136" s="76"/>
      <c r="L136" s="76"/>
      <c r="N136" s="71"/>
      <c r="P136" s="71"/>
      <c r="R136" s="71"/>
      <c r="T136" s="71"/>
      <c r="V136" s="76"/>
      <c r="X136" s="71"/>
      <c r="Z136" s="76"/>
      <c r="AB136" s="71"/>
      <c r="AD136" s="71"/>
      <c r="AF136" s="71"/>
      <c r="AH136" s="71"/>
      <c r="AJ136" s="71"/>
      <c r="AL136" s="71"/>
      <c r="AN136" s="71"/>
      <c r="AP136" s="71"/>
      <c r="AR136" s="71"/>
      <c r="AT136" s="71"/>
      <c r="AV136" s="71"/>
      <c r="AX136" s="71"/>
      <c r="AZ136" s="71"/>
      <c r="BB136" s="71"/>
      <c r="BD136" s="71"/>
      <c r="BF136" s="71"/>
      <c r="BH136" s="71"/>
      <c r="BJ136" s="71"/>
      <c r="BL136" s="71"/>
      <c r="BN136" s="71"/>
      <c r="BP136" s="71"/>
      <c r="BQ136" s="67"/>
      <c r="BR136" s="71"/>
      <c r="BU136" s="72"/>
    </row>
    <row r="137" spans="10:73" ht="13.5" customHeight="1" x14ac:dyDescent="0.2">
      <c r="J137" s="71"/>
      <c r="L137" s="71"/>
      <c r="N137" s="71"/>
      <c r="P137" s="76"/>
      <c r="R137" s="76"/>
      <c r="T137" s="76"/>
      <c r="V137" s="76"/>
      <c r="X137" s="76"/>
      <c r="Z137" s="76"/>
      <c r="AB137" s="71"/>
      <c r="AD137" s="71"/>
      <c r="AF137" s="71"/>
      <c r="AH137" s="71"/>
      <c r="AJ137" s="71"/>
      <c r="AL137" s="71"/>
      <c r="AN137" s="71"/>
      <c r="AP137" s="71"/>
      <c r="AR137" s="71"/>
      <c r="AT137" s="71"/>
      <c r="AV137" s="71"/>
      <c r="AX137" s="71"/>
      <c r="AZ137" s="71"/>
      <c r="BB137" s="71"/>
      <c r="BD137" s="71"/>
      <c r="BF137" s="71"/>
      <c r="BH137" s="71"/>
      <c r="BJ137" s="71"/>
      <c r="BL137" s="71"/>
      <c r="BM137" s="67"/>
      <c r="BN137" s="71"/>
      <c r="BO137" s="67"/>
      <c r="BP137" s="71"/>
      <c r="BQ137" s="67"/>
      <c r="BR137" s="71"/>
      <c r="BT137" s="70"/>
      <c r="BU137" s="72"/>
    </row>
    <row r="138" spans="10:73" ht="13.5" customHeight="1" x14ac:dyDescent="0.2">
      <c r="J138" s="76"/>
      <c r="L138" s="71"/>
      <c r="N138" s="71"/>
      <c r="P138" s="71"/>
      <c r="R138" s="76"/>
      <c r="T138" s="71"/>
      <c r="V138" s="71"/>
      <c r="X138" s="71"/>
      <c r="Z138" s="71"/>
      <c r="AB138" s="71"/>
      <c r="AD138" s="71"/>
      <c r="AF138" s="71"/>
      <c r="AH138" s="71"/>
      <c r="AJ138" s="71"/>
      <c r="AL138" s="71"/>
      <c r="AN138" s="71"/>
      <c r="AP138" s="71"/>
      <c r="AR138" s="71"/>
      <c r="AT138" s="71"/>
      <c r="AV138" s="71"/>
      <c r="AX138" s="71"/>
      <c r="AZ138" s="71"/>
      <c r="BB138" s="71"/>
      <c r="BD138" s="71"/>
      <c r="BF138" s="71"/>
      <c r="BH138" s="71"/>
      <c r="BJ138" s="71"/>
      <c r="BL138" s="71"/>
      <c r="BM138" s="67"/>
      <c r="BN138" s="71"/>
      <c r="BO138" s="67"/>
      <c r="BP138" s="71"/>
      <c r="BQ138" s="67"/>
      <c r="BR138" s="71"/>
      <c r="BU138" s="72"/>
    </row>
    <row r="139" spans="10:73" ht="13.5" customHeight="1" x14ac:dyDescent="0.2">
      <c r="J139" s="71"/>
      <c r="L139" s="71"/>
      <c r="N139" s="71"/>
      <c r="P139" s="71"/>
      <c r="R139" s="71"/>
      <c r="T139" s="76"/>
      <c r="V139" s="76"/>
      <c r="X139" s="71"/>
      <c r="Z139" s="76"/>
      <c r="AB139" s="71"/>
      <c r="AD139" s="71"/>
      <c r="AF139" s="71"/>
      <c r="AH139" s="71"/>
      <c r="AJ139" s="71"/>
      <c r="AL139" s="71"/>
      <c r="AN139" s="71"/>
      <c r="AP139" s="71"/>
      <c r="AR139" s="71"/>
      <c r="AT139" s="71"/>
      <c r="AV139" s="71"/>
      <c r="AX139" s="71"/>
      <c r="AZ139" s="71"/>
      <c r="BB139" s="71"/>
      <c r="BD139" s="71"/>
      <c r="BF139" s="71"/>
      <c r="BH139" s="71"/>
      <c r="BJ139" s="71"/>
      <c r="BL139" s="71"/>
      <c r="BM139" s="67"/>
      <c r="BN139" s="71"/>
      <c r="BO139" s="67"/>
      <c r="BP139" s="71"/>
      <c r="BQ139" s="67"/>
      <c r="BR139" s="71"/>
      <c r="BT139" s="70"/>
      <c r="BU139" s="72"/>
    </row>
    <row r="140" spans="10:73" ht="13.5" customHeight="1" x14ac:dyDescent="0.2">
      <c r="J140" s="71"/>
      <c r="L140" s="71"/>
      <c r="N140" s="76"/>
      <c r="P140" s="76"/>
      <c r="R140" s="71"/>
      <c r="T140" s="76"/>
      <c r="V140" s="71"/>
      <c r="X140" s="76"/>
      <c r="Z140" s="71"/>
      <c r="AB140" s="71"/>
      <c r="AD140" s="71"/>
      <c r="AF140" s="71"/>
      <c r="AH140" s="71"/>
      <c r="AJ140" s="71"/>
      <c r="AL140" s="71"/>
      <c r="AN140" s="71"/>
      <c r="AP140" s="71"/>
      <c r="AR140" s="71"/>
      <c r="AT140" s="71"/>
      <c r="AV140" s="71"/>
      <c r="AX140" s="71"/>
      <c r="AZ140" s="71"/>
      <c r="BB140" s="71"/>
      <c r="BD140" s="71"/>
      <c r="BF140" s="71"/>
      <c r="BH140" s="71"/>
      <c r="BJ140" s="71"/>
      <c r="BL140" s="71"/>
      <c r="BM140" s="67"/>
      <c r="BN140" s="71"/>
      <c r="BO140" s="67"/>
      <c r="BP140" s="71"/>
      <c r="BQ140" s="67"/>
      <c r="BR140" s="71"/>
      <c r="BU140" s="72"/>
    </row>
    <row r="141" spans="10:73" ht="13.5" customHeight="1" x14ac:dyDescent="0.2">
      <c r="J141" s="76"/>
      <c r="L141" s="71"/>
      <c r="N141" s="71"/>
      <c r="P141" s="77"/>
      <c r="R141" s="76"/>
      <c r="T141" s="71"/>
      <c r="V141" s="71"/>
      <c r="X141" s="71"/>
      <c r="Z141" s="71"/>
      <c r="AB141" s="71"/>
      <c r="AD141" s="71"/>
      <c r="AF141" s="71"/>
      <c r="AH141" s="71"/>
      <c r="AJ141" s="71"/>
      <c r="AL141" s="71"/>
      <c r="AN141" s="71"/>
      <c r="AP141" s="71"/>
      <c r="AR141" s="71"/>
      <c r="AT141" s="71"/>
      <c r="AV141" s="71"/>
      <c r="AX141" s="71"/>
      <c r="AZ141" s="71"/>
      <c r="BB141" s="71"/>
      <c r="BD141" s="71"/>
      <c r="BF141" s="71"/>
      <c r="BH141" s="71"/>
      <c r="BJ141" s="71"/>
      <c r="BL141" s="71"/>
      <c r="BM141" s="67"/>
      <c r="BN141" s="71"/>
      <c r="BO141" s="67"/>
      <c r="BP141" s="71"/>
      <c r="BQ141" s="67"/>
      <c r="BR141" s="71"/>
      <c r="BU141" s="72"/>
    </row>
    <row r="142" spans="10:73" ht="13.5" customHeight="1" x14ac:dyDescent="0.2">
      <c r="J142" s="77"/>
      <c r="L142" s="71"/>
      <c r="N142" s="71"/>
      <c r="P142" s="71"/>
      <c r="R142" s="77"/>
      <c r="T142" s="71"/>
      <c r="V142" s="76"/>
      <c r="X142" s="76"/>
      <c r="Z142" s="76"/>
      <c r="AB142" s="71"/>
      <c r="AD142" s="71"/>
      <c r="AF142" s="71"/>
      <c r="AH142" s="71"/>
      <c r="AJ142" s="71"/>
      <c r="AL142" s="71"/>
      <c r="AN142" s="71"/>
      <c r="AP142" s="71"/>
      <c r="AR142" s="71"/>
      <c r="AT142" s="71"/>
      <c r="AV142" s="71"/>
      <c r="AX142" s="71"/>
      <c r="AZ142" s="71"/>
      <c r="BB142" s="71"/>
      <c r="BD142" s="71"/>
      <c r="BF142" s="71"/>
      <c r="BH142" s="71"/>
      <c r="BJ142" s="71"/>
      <c r="BL142" s="71"/>
      <c r="BN142" s="71"/>
      <c r="BP142" s="71"/>
      <c r="BQ142" s="67"/>
      <c r="BR142" s="71"/>
      <c r="BT142" s="70"/>
      <c r="BU142" s="72"/>
    </row>
    <row r="143" spans="10:73" ht="13.5" customHeight="1" x14ac:dyDescent="0.2">
      <c r="J143" s="71"/>
      <c r="L143" s="71"/>
      <c r="N143" s="76"/>
      <c r="P143" s="71"/>
      <c r="R143" s="76"/>
      <c r="T143" s="76"/>
      <c r="V143" s="77"/>
      <c r="X143" s="76"/>
      <c r="Z143" s="71"/>
      <c r="AB143" s="71"/>
      <c r="AD143" s="71"/>
      <c r="AF143" s="71"/>
      <c r="AH143" s="71"/>
      <c r="AJ143" s="71"/>
      <c r="AL143" s="71"/>
      <c r="AN143" s="71"/>
      <c r="AP143" s="71"/>
      <c r="AR143" s="71"/>
      <c r="AT143" s="71"/>
      <c r="AV143" s="71"/>
      <c r="AX143" s="71"/>
      <c r="AZ143" s="71"/>
      <c r="BB143" s="71"/>
      <c r="BD143" s="71"/>
      <c r="BF143" s="71"/>
      <c r="BH143" s="71"/>
      <c r="BJ143" s="71"/>
      <c r="BL143" s="71"/>
      <c r="BM143" s="67"/>
      <c r="BN143" s="71"/>
      <c r="BP143" s="71"/>
      <c r="BQ143" s="67"/>
      <c r="BR143" s="71"/>
      <c r="BU143" s="72"/>
    </row>
    <row r="144" spans="10:73" ht="13.5" customHeight="1" x14ac:dyDescent="0.2">
      <c r="J144" s="71"/>
      <c r="L144" s="71"/>
      <c r="N144" s="71"/>
      <c r="P144" s="71"/>
      <c r="R144" s="71"/>
      <c r="T144" s="76"/>
      <c r="V144" s="76"/>
      <c r="X144" s="71"/>
      <c r="Z144" s="76"/>
      <c r="AB144" s="71"/>
      <c r="AD144" s="71"/>
      <c r="AF144" s="71"/>
      <c r="AH144" s="71"/>
      <c r="AJ144" s="71"/>
      <c r="AL144" s="71"/>
      <c r="AN144" s="71"/>
      <c r="AP144" s="71"/>
      <c r="AR144" s="71"/>
      <c r="AT144" s="71"/>
      <c r="AV144" s="71"/>
      <c r="AX144" s="71"/>
      <c r="AZ144" s="71"/>
      <c r="BB144" s="71"/>
      <c r="BD144" s="71"/>
      <c r="BF144" s="71"/>
      <c r="BH144" s="71"/>
      <c r="BJ144" s="71"/>
      <c r="BL144" s="71"/>
      <c r="BM144" s="67"/>
      <c r="BN144" s="71"/>
      <c r="BP144" s="71"/>
      <c r="BQ144" s="67"/>
      <c r="BR144" s="71"/>
      <c r="BU144" s="72"/>
    </row>
    <row r="145" spans="10:73" ht="13.5" customHeight="1" x14ac:dyDescent="0.2">
      <c r="J145" s="71"/>
      <c r="L145" s="71"/>
      <c r="N145" s="71"/>
      <c r="P145" s="71"/>
      <c r="R145" s="71"/>
      <c r="T145" s="77"/>
      <c r="V145" s="71"/>
      <c r="X145" s="71"/>
      <c r="Z145" s="76"/>
      <c r="AB145" s="71"/>
      <c r="AD145" s="61"/>
      <c r="AF145" s="71"/>
      <c r="AH145" s="71"/>
      <c r="AJ145" s="71"/>
      <c r="AL145" s="71"/>
      <c r="AN145" s="71"/>
      <c r="AP145" s="71"/>
      <c r="AR145" s="71"/>
      <c r="AT145" s="71"/>
      <c r="AV145" s="71"/>
      <c r="AX145" s="71"/>
      <c r="AZ145" s="71"/>
      <c r="BB145" s="71"/>
      <c r="BD145" s="71"/>
      <c r="BF145" s="71"/>
      <c r="BH145" s="71"/>
      <c r="BJ145" s="71"/>
      <c r="BL145" s="71"/>
      <c r="BM145" s="67"/>
      <c r="BN145" s="71"/>
      <c r="BO145" s="67"/>
      <c r="BP145" s="71"/>
      <c r="BQ145" s="67"/>
      <c r="BR145" s="71"/>
      <c r="BT145" s="70"/>
      <c r="BU145" s="72"/>
    </row>
    <row r="146" spans="10:73" ht="13.5" customHeight="1" x14ac:dyDescent="0.2">
      <c r="J146" s="71"/>
      <c r="L146" s="77"/>
      <c r="N146" s="71"/>
      <c r="P146" s="76"/>
      <c r="R146" s="71"/>
      <c r="T146" s="76"/>
      <c r="V146" s="71"/>
      <c r="X146" s="76"/>
      <c r="Z146" s="71"/>
      <c r="AB146" s="71"/>
      <c r="AD146" s="61"/>
      <c r="AF146" s="71"/>
      <c r="AH146" s="77"/>
      <c r="AJ146" s="71"/>
      <c r="AL146" s="71"/>
      <c r="AN146" s="77"/>
      <c r="AP146" s="71"/>
      <c r="AR146" s="71"/>
      <c r="AT146" s="71"/>
      <c r="AV146" s="71"/>
      <c r="AX146" s="71"/>
      <c r="AZ146" s="71"/>
      <c r="BB146" s="71"/>
      <c r="BD146" s="71"/>
      <c r="BF146" s="71"/>
      <c r="BH146" s="71"/>
      <c r="BJ146" s="71"/>
      <c r="BL146" s="71"/>
      <c r="BN146" s="71"/>
      <c r="BP146" s="71"/>
      <c r="BR146" s="71"/>
      <c r="BU146" s="72"/>
    </row>
    <row r="147" spans="10:73" ht="13.5" customHeight="1" x14ac:dyDescent="0.2">
      <c r="J147" s="71"/>
      <c r="L147" s="76"/>
      <c r="N147" s="76"/>
      <c r="P147" s="71"/>
      <c r="R147" s="71"/>
      <c r="T147" s="71"/>
      <c r="V147" s="71"/>
      <c r="X147" s="71"/>
      <c r="Z147" s="71"/>
      <c r="AB147" s="71"/>
      <c r="AD147" s="71"/>
      <c r="AF147" s="71"/>
      <c r="AJ147" s="71"/>
      <c r="AL147" s="71"/>
      <c r="AP147" s="71"/>
      <c r="AR147" s="71"/>
      <c r="AT147" s="71"/>
      <c r="AV147" s="71"/>
      <c r="AX147" s="71"/>
      <c r="AZ147" s="71"/>
      <c r="BB147" s="71"/>
      <c r="BD147" s="71"/>
      <c r="BF147" s="71"/>
      <c r="BH147" s="71"/>
      <c r="BJ147" s="71"/>
      <c r="BL147" s="71"/>
      <c r="BN147" s="71"/>
      <c r="BP147" s="71"/>
      <c r="BQ147" s="67"/>
      <c r="BR147" s="71"/>
      <c r="BU147" s="72"/>
    </row>
    <row r="148" spans="10:73" ht="13.5" customHeight="1" x14ac:dyDescent="0.2">
      <c r="J148" s="76"/>
      <c r="L148" s="71"/>
      <c r="N148" s="71"/>
      <c r="P148" s="71"/>
      <c r="R148" s="61"/>
      <c r="T148" s="71"/>
      <c r="V148" s="71"/>
      <c r="X148" s="76"/>
      <c r="Z148" s="76"/>
      <c r="AB148" s="71"/>
      <c r="AD148" s="71"/>
      <c r="AF148" s="71"/>
      <c r="AJ148" s="71"/>
      <c r="AL148" s="71"/>
      <c r="AP148" s="71"/>
      <c r="AR148" s="71"/>
      <c r="AT148" s="71"/>
      <c r="AV148" s="71"/>
      <c r="AX148" s="71"/>
      <c r="AZ148" s="71"/>
      <c r="BB148" s="71"/>
      <c r="BD148" s="71"/>
      <c r="BF148" s="71"/>
      <c r="BH148" s="71"/>
      <c r="BJ148" s="71"/>
      <c r="BL148" s="71"/>
      <c r="BN148" s="71"/>
      <c r="BO148" s="67"/>
      <c r="BP148" s="71"/>
      <c r="BR148" s="71"/>
      <c r="BU148" s="72"/>
    </row>
    <row r="149" spans="10:73" ht="13.5" customHeight="1" x14ac:dyDescent="0.2">
      <c r="J149" s="71"/>
      <c r="L149" s="71"/>
      <c r="N149" s="71"/>
      <c r="P149" s="76"/>
      <c r="R149" s="71"/>
      <c r="T149" s="71"/>
      <c r="V149" s="76"/>
      <c r="X149" s="71"/>
      <c r="Z149" s="71"/>
      <c r="AB149" s="71"/>
      <c r="AD149" s="71"/>
      <c r="AF149" s="71"/>
      <c r="AJ149" s="71"/>
      <c r="AL149" s="71"/>
      <c r="AP149" s="71"/>
      <c r="AR149" s="71"/>
      <c r="AT149" s="71"/>
      <c r="AV149" s="71"/>
      <c r="AX149" s="71"/>
      <c r="AZ149" s="71"/>
      <c r="BB149" s="71"/>
      <c r="BD149" s="71"/>
      <c r="BF149" s="71"/>
      <c r="BH149" s="71"/>
      <c r="BJ149" s="71"/>
      <c r="BL149" s="71"/>
      <c r="BM149" s="67"/>
      <c r="BN149" s="71"/>
      <c r="BP149" s="71"/>
      <c r="BR149" s="71"/>
      <c r="BT149" s="70"/>
      <c r="BU149" s="72"/>
    </row>
    <row r="150" spans="10:73" ht="13.5" customHeight="1" x14ac:dyDescent="0.2">
      <c r="J150" s="71"/>
      <c r="L150" s="71"/>
      <c r="N150" s="71"/>
      <c r="P150" s="71"/>
      <c r="R150" s="71"/>
      <c r="T150" s="71"/>
      <c r="V150" s="71"/>
      <c r="X150" s="76"/>
      <c r="Z150" s="76"/>
      <c r="AB150" s="71"/>
      <c r="AD150" s="77"/>
      <c r="AF150" s="71"/>
      <c r="AJ150" s="71"/>
      <c r="AL150" s="71"/>
      <c r="AP150" s="77"/>
      <c r="AR150" s="71"/>
      <c r="AT150" s="71"/>
      <c r="AV150" s="71"/>
      <c r="AX150" s="71"/>
      <c r="AZ150" s="71"/>
      <c r="BB150" s="71"/>
      <c r="BD150" s="71"/>
      <c r="BF150" s="71"/>
      <c r="BH150" s="71"/>
      <c r="BJ150" s="71"/>
      <c r="BL150" s="71"/>
      <c r="BM150" s="67"/>
      <c r="BN150" s="71"/>
      <c r="BP150" s="71"/>
      <c r="BR150" s="71"/>
      <c r="BU150" s="72"/>
    </row>
    <row r="151" spans="10:73" ht="13.5" customHeight="1" x14ac:dyDescent="0.2">
      <c r="J151" s="76"/>
      <c r="L151" s="71"/>
      <c r="N151" s="71"/>
      <c r="P151" s="71"/>
      <c r="R151" s="71"/>
      <c r="T151" s="76"/>
      <c r="V151" s="76"/>
      <c r="X151" s="71"/>
      <c r="Z151" s="76"/>
      <c r="AB151" s="71"/>
      <c r="AF151" s="71"/>
      <c r="AJ151" s="71"/>
      <c r="AL151" s="71"/>
      <c r="AR151" s="71"/>
      <c r="AT151" s="71"/>
      <c r="AV151" s="71"/>
      <c r="AX151" s="71"/>
      <c r="AZ151" s="71"/>
      <c r="BB151" s="71"/>
      <c r="BD151" s="71"/>
      <c r="BF151" s="71"/>
      <c r="BH151" s="71"/>
      <c r="BJ151" s="71"/>
      <c r="BL151" s="71"/>
      <c r="BN151" s="71"/>
      <c r="BP151" s="71"/>
      <c r="BQ151" s="67"/>
      <c r="BR151" s="71"/>
      <c r="BU151" s="72"/>
    </row>
    <row r="152" spans="10:73" ht="13.5" customHeight="1" x14ac:dyDescent="0.2">
      <c r="J152" s="71"/>
      <c r="L152" s="71"/>
      <c r="N152" s="71"/>
      <c r="P152" s="71"/>
      <c r="R152" s="71"/>
      <c r="T152" s="76"/>
      <c r="V152" s="71"/>
      <c r="X152" s="76"/>
      <c r="Z152" s="71"/>
      <c r="AB152" s="71"/>
      <c r="AF152" s="71"/>
      <c r="AJ152" s="71"/>
      <c r="AL152" s="77"/>
      <c r="AR152" s="71"/>
      <c r="AT152" s="71"/>
      <c r="AV152" s="71"/>
      <c r="AX152" s="71"/>
      <c r="AZ152" s="71"/>
      <c r="BB152" s="71"/>
      <c r="BD152" s="71"/>
      <c r="BF152" s="71"/>
      <c r="BH152" s="71"/>
      <c r="BJ152" s="71"/>
      <c r="BL152" s="71"/>
      <c r="BN152" s="71"/>
      <c r="BP152" s="71"/>
      <c r="BR152" s="71"/>
      <c r="BT152" s="70"/>
      <c r="BU152" s="72"/>
    </row>
    <row r="153" spans="10:73" ht="13.5" customHeight="1" x14ac:dyDescent="0.2">
      <c r="J153" s="71"/>
      <c r="L153" s="71"/>
      <c r="N153" s="76"/>
      <c r="P153" s="76"/>
      <c r="R153" s="71"/>
      <c r="T153" s="71"/>
      <c r="V153" s="71"/>
      <c r="X153" s="76"/>
      <c r="Z153" s="76"/>
      <c r="AB153" s="71"/>
      <c r="AF153" s="71"/>
      <c r="AJ153" s="71"/>
      <c r="AR153" s="71"/>
      <c r="AT153" s="71"/>
      <c r="AV153" s="71"/>
      <c r="AX153" s="71"/>
      <c r="AZ153" s="71"/>
      <c r="BB153" s="71"/>
      <c r="BD153" s="71"/>
      <c r="BF153" s="71"/>
      <c r="BH153" s="71"/>
      <c r="BJ153" s="71"/>
      <c r="BL153" s="71"/>
      <c r="BN153" s="71"/>
      <c r="BP153" s="71"/>
      <c r="BR153" s="71"/>
      <c r="BU153" s="72"/>
    </row>
    <row r="154" spans="10:73" ht="13.5" customHeight="1" x14ac:dyDescent="0.2">
      <c r="J154" s="71"/>
      <c r="L154" s="76"/>
      <c r="N154" s="71"/>
      <c r="P154" s="71"/>
      <c r="R154" s="76"/>
      <c r="T154" s="71"/>
      <c r="V154" s="71"/>
      <c r="X154" s="71"/>
      <c r="Z154" s="76"/>
      <c r="AB154" s="77"/>
      <c r="AF154" s="71"/>
      <c r="AJ154" s="71"/>
      <c r="AR154" s="71"/>
      <c r="AT154" s="71"/>
      <c r="AV154" s="71"/>
      <c r="AX154" s="71"/>
      <c r="AZ154" s="71"/>
      <c r="BB154" s="71"/>
      <c r="BD154" s="71"/>
      <c r="BF154" s="71"/>
      <c r="BH154" s="71"/>
      <c r="BJ154" s="71"/>
      <c r="BL154" s="71"/>
      <c r="BN154" s="71"/>
      <c r="BP154" s="71"/>
      <c r="BR154" s="71"/>
      <c r="BU154" s="72"/>
    </row>
    <row r="155" spans="10:73" ht="13.5" customHeight="1" x14ac:dyDescent="0.2">
      <c r="J155" s="71"/>
      <c r="L155" s="71"/>
      <c r="N155" s="71"/>
      <c r="P155" s="71"/>
      <c r="R155" s="71"/>
      <c r="T155" s="76"/>
      <c r="V155" s="76"/>
      <c r="X155" s="71"/>
      <c r="Z155" s="71"/>
      <c r="AF155" s="71"/>
      <c r="AJ155" s="71"/>
      <c r="AR155" s="71"/>
      <c r="AT155" s="71"/>
      <c r="AV155" s="71"/>
      <c r="AX155" s="71"/>
      <c r="AZ155" s="71"/>
      <c r="BB155" s="71"/>
      <c r="BD155" s="71"/>
      <c r="BF155" s="71"/>
      <c r="BH155" s="71"/>
      <c r="BJ155" s="71"/>
      <c r="BL155" s="71"/>
      <c r="BN155" s="71"/>
      <c r="BP155" s="71"/>
      <c r="BR155" s="71"/>
      <c r="BU155" s="72"/>
    </row>
    <row r="156" spans="10:73" ht="13.5" customHeight="1" x14ac:dyDescent="0.2">
      <c r="J156" s="71"/>
      <c r="L156" s="71"/>
      <c r="N156" s="71"/>
      <c r="P156" s="77"/>
      <c r="R156" s="77"/>
      <c r="T156" s="71"/>
      <c r="V156" s="76"/>
      <c r="X156" s="71"/>
      <c r="Z156" s="71"/>
      <c r="AF156" s="71"/>
      <c r="AJ156" s="71"/>
      <c r="AR156" s="77"/>
      <c r="AT156" s="71"/>
      <c r="AV156" s="77"/>
      <c r="AX156" s="71"/>
      <c r="AZ156" s="71"/>
      <c r="BB156" s="71"/>
      <c r="BD156" s="71"/>
      <c r="BF156" s="71"/>
      <c r="BH156" s="71"/>
      <c r="BJ156" s="71"/>
      <c r="BL156" s="71"/>
      <c r="BN156" s="71"/>
      <c r="BP156" s="71"/>
      <c r="BR156" s="71"/>
      <c r="BU156" s="72"/>
    </row>
    <row r="157" spans="10:73" ht="13.5" customHeight="1" x14ac:dyDescent="0.2">
      <c r="J157" s="76"/>
      <c r="L157" s="71"/>
      <c r="N157" s="76"/>
      <c r="P157" s="71"/>
      <c r="R157" s="71"/>
      <c r="T157" s="71"/>
      <c r="V157" s="77"/>
      <c r="X157" s="71"/>
      <c r="Z157" s="71"/>
      <c r="AF157" s="71"/>
      <c r="AJ157" s="71"/>
      <c r="AT157" s="71"/>
      <c r="AX157" s="71"/>
      <c r="AZ157" s="71"/>
      <c r="BB157" s="71"/>
      <c r="BD157" s="71"/>
      <c r="BF157" s="71"/>
      <c r="BH157" s="71"/>
      <c r="BJ157" s="71"/>
      <c r="BL157" s="71"/>
      <c r="BN157" s="71"/>
      <c r="BP157" s="71"/>
      <c r="BR157" s="71"/>
      <c r="BT157" s="70"/>
      <c r="BU157" s="72"/>
    </row>
    <row r="158" spans="10:73" ht="13.5" customHeight="1" x14ac:dyDescent="0.2">
      <c r="J158" s="76"/>
      <c r="L158" s="71"/>
      <c r="N158" s="71"/>
      <c r="P158" s="71"/>
      <c r="R158" s="76"/>
      <c r="T158" s="76"/>
      <c r="V158" s="71"/>
      <c r="X158" s="76"/>
      <c r="Z158" s="71"/>
      <c r="AF158" s="77"/>
      <c r="AJ158" s="71"/>
      <c r="AT158" s="71"/>
      <c r="AX158" s="71"/>
      <c r="AZ158" s="71"/>
      <c r="BB158" s="71"/>
      <c r="BD158" s="71"/>
      <c r="BF158" s="71"/>
      <c r="BH158" s="71"/>
      <c r="BJ158" s="71"/>
      <c r="BL158" s="71"/>
      <c r="BN158" s="71"/>
      <c r="BP158" s="71"/>
      <c r="BR158" s="71"/>
      <c r="BU158" s="72"/>
    </row>
    <row r="159" spans="10:73" ht="13.5" customHeight="1" x14ac:dyDescent="0.2">
      <c r="J159" s="71"/>
      <c r="L159" s="71"/>
      <c r="N159" s="76"/>
      <c r="P159" s="76"/>
      <c r="R159" s="71"/>
      <c r="T159" s="76"/>
      <c r="V159" s="71"/>
      <c r="X159" s="71"/>
      <c r="Z159" s="76"/>
      <c r="AJ159" s="71"/>
      <c r="AT159" s="71"/>
      <c r="AX159" s="71"/>
      <c r="AZ159" s="71"/>
      <c r="BB159" s="71"/>
      <c r="BD159" s="71"/>
      <c r="BF159" s="71"/>
      <c r="BH159" s="71"/>
      <c r="BJ159" s="71"/>
      <c r="BL159" s="71"/>
      <c r="BN159" s="71"/>
      <c r="BP159" s="71"/>
      <c r="BR159" s="71"/>
      <c r="BU159" s="72"/>
    </row>
    <row r="160" spans="10:73" ht="13.5" customHeight="1" x14ac:dyDescent="0.2">
      <c r="J160" s="71"/>
      <c r="L160" s="71"/>
      <c r="N160" s="76"/>
      <c r="P160" s="71"/>
      <c r="R160" s="71"/>
      <c r="T160" s="71"/>
      <c r="V160" s="76"/>
      <c r="X160" s="71"/>
      <c r="Z160" s="71"/>
      <c r="AJ160" s="77"/>
      <c r="AT160" s="71"/>
      <c r="AX160" s="71"/>
      <c r="AZ160" s="71"/>
      <c r="BB160" s="71"/>
      <c r="BD160" s="71"/>
      <c r="BF160" s="71"/>
      <c r="BH160" s="71"/>
      <c r="BJ160" s="71"/>
      <c r="BL160" s="71"/>
      <c r="BN160" s="71"/>
      <c r="BP160" s="71"/>
      <c r="BU160" s="72"/>
    </row>
    <row r="161" spans="10:73" ht="13.5" customHeight="1" x14ac:dyDescent="0.2">
      <c r="J161" s="71"/>
      <c r="L161" s="71"/>
      <c r="N161" s="71"/>
      <c r="P161" s="71"/>
      <c r="R161" s="71"/>
      <c r="T161" s="77"/>
      <c r="V161" s="71"/>
      <c r="X161" s="71"/>
      <c r="Z161" s="71"/>
      <c r="AT161" s="71"/>
      <c r="AX161" s="71"/>
      <c r="AZ161" s="71"/>
      <c r="BB161" s="71"/>
      <c r="BD161" s="71"/>
      <c r="BF161" s="71"/>
      <c r="BH161" s="71"/>
      <c r="BJ161" s="71"/>
      <c r="BL161" s="71"/>
      <c r="BN161" s="71"/>
      <c r="BP161" s="71"/>
      <c r="BU161" s="72"/>
    </row>
    <row r="162" spans="10:73" ht="13.5" customHeight="1" x14ac:dyDescent="0.2">
      <c r="J162" s="71"/>
      <c r="L162" s="76"/>
      <c r="N162" s="71"/>
      <c r="P162" s="71"/>
      <c r="R162" s="76"/>
      <c r="T162" s="71"/>
      <c r="V162" s="71"/>
      <c r="X162" s="71"/>
      <c r="Z162" s="71"/>
      <c r="AT162" s="77"/>
      <c r="AX162" s="71"/>
      <c r="AZ162" s="71"/>
      <c r="BB162" s="71"/>
      <c r="BD162" s="71"/>
      <c r="BF162" s="71"/>
      <c r="BH162" s="71"/>
      <c r="BJ162" s="71"/>
      <c r="BL162" s="71"/>
      <c r="BN162" s="71"/>
      <c r="BP162" s="71"/>
      <c r="BU162" s="72"/>
    </row>
    <row r="163" spans="10:73" ht="13.5" customHeight="1" x14ac:dyDescent="0.2">
      <c r="J163" s="71"/>
      <c r="L163" s="76"/>
      <c r="N163" s="71"/>
      <c r="P163" s="76"/>
      <c r="R163" s="71"/>
      <c r="T163" s="71"/>
      <c r="V163" s="71"/>
      <c r="X163" s="71"/>
      <c r="Z163" s="71"/>
      <c r="AX163" s="71"/>
      <c r="AZ163" s="71"/>
      <c r="BB163" s="71"/>
      <c r="BD163" s="71"/>
      <c r="BF163" s="71"/>
      <c r="BH163" s="71"/>
      <c r="BJ163" s="71"/>
      <c r="BL163" s="71"/>
      <c r="BN163" s="71"/>
      <c r="BP163" s="71"/>
      <c r="BU163" s="72"/>
    </row>
    <row r="164" spans="10:73" ht="13.5" customHeight="1" x14ac:dyDescent="0.2">
      <c r="J164" s="76"/>
      <c r="L164" s="71"/>
      <c r="N164" s="76"/>
      <c r="P164" s="71"/>
      <c r="R164" s="76"/>
      <c r="T164" s="76"/>
      <c r="V164" s="76"/>
      <c r="X164" s="71"/>
      <c r="Z164" s="71"/>
      <c r="AX164" s="71"/>
      <c r="AZ164" s="71"/>
      <c r="BB164" s="71"/>
      <c r="BD164" s="71"/>
      <c r="BF164" s="71"/>
      <c r="BH164" s="71"/>
      <c r="BJ164" s="71"/>
      <c r="BL164" s="71"/>
      <c r="BN164" s="71"/>
      <c r="BP164" s="71"/>
      <c r="BU164" s="72"/>
    </row>
    <row r="165" spans="10:73" ht="13.5" customHeight="1" x14ac:dyDescent="0.2">
      <c r="J165" s="71"/>
      <c r="L165" s="71"/>
      <c r="N165" s="71"/>
      <c r="P165" s="76"/>
      <c r="R165" s="76"/>
      <c r="T165" s="71"/>
      <c r="V165" s="76"/>
      <c r="X165" s="71"/>
      <c r="Z165" s="77"/>
      <c r="AX165" s="71"/>
      <c r="AZ165" s="71"/>
      <c r="BB165" s="71"/>
      <c r="BD165" s="71"/>
      <c r="BF165" s="71"/>
      <c r="BH165" s="71"/>
      <c r="BJ165" s="71"/>
      <c r="BL165" s="71"/>
      <c r="BN165" s="71"/>
      <c r="BP165" s="71"/>
      <c r="BU165" s="72"/>
    </row>
    <row r="166" spans="10:73" ht="13.5" customHeight="1" x14ac:dyDescent="0.2">
      <c r="J166" s="71"/>
      <c r="L166" s="76"/>
      <c r="N166" s="71"/>
      <c r="P166" s="76"/>
      <c r="R166" s="71"/>
      <c r="T166" s="71"/>
      <c r="V166" s="71"/>
      <c r="X166" s="77"/>
      <c r="Z166" s="71"/>
      <c r="AX166" s="71"/>
      <c r="AZ166" s="71"/>
      <c r="BB166" s="71"/>
      <c r="BD166" s="71"/>
      <c r="BF166" s="71"/>
      <c r="BH166" s="71"/>
      <c r="BL166" s="71"/>
      <c r="BP166" s="71"/>
      <c r="BU166" s="72"/>
    </row>
    <row r="167" spans="10:73" ht="13.5" customHeight="1" x14ac:dyDescent="0.2">
      <c r="J167" s="71"/>
      <c r="L167" s="71"/>
      <c r="N167" s="71"/>
      <c r="P167" s="71"/>
      <c r="R167" s="71"/>
      <c r="T167" s="76"/>
      <c r="V167" s="71"/>
      <c r="X167" s="71"/>
      <c r="Z167" s="71"/>
      <c r="AX167" s="71"/>
      <c r="AZ167" s="71"/>
      <c r="BB167" s="71"/>
      <c r="BD167" s="71"/>
      <c r="BF167" s="71"/>
      <c r="BH167" s="71"/>
      <c r="BL167" s="71"/>
      <c r="BP167" s="71"/>
      <c r="BU167" s="72"/>
    </row>
    <row r="168" spans="10:73" ht="13.5" customHeight="1" x14ac:dyDescent="0.2">
      <c r="J168" s="71"/>
      <c r="L168" s="76"/>
      <c r="N168" s="76"/>
      <c r="P168" s="71"/>
      <c r="R168" s="76"/>
      <c r="T168" s="71"/>
      <c r="V168" s="71"/>
      <c r="X168" s="71"/>
      <c r="Z168" s="71"/>
      <c r="AX168" s="71"/>
      <c r="AZ168" s="71"/>
      <c r="BB168" s="77"/>
      <c r="BD168" s="71"/>
      <c r="BF168" s="71"/>
      <c r="BH168" s="71"/>
      <c r="BL168" s="71"/>
      <c r="BP168" s="71"/>
      <c r="BU168" s="72"/>
    </row>
    <row r="169" spans="10:73" ht="13.5" customHeight="1" x14ac:dyDescent="0.2">
      <c r="J169" s="76"/>
      <c r="L169" s="71"/>
      <c r="N169" s="71"/>
      <c r="P169" s="76"/>
      <c r="R169" s="71"/>
      <c r="T169" s="76"/>
      <c r="V169" s="71"/>
      <c r="X169" s="71"/>
      <c r="Z169" s="71"/>
      <c r="AX169" s="71"/>
      <c r="AZ169" s="71"/>
      <c r="BD169" s="71"/>
      <c r="BF169" s="71"/>
      <c r="BH169" s="71"/>
      <c r="BL169" s="71"/>
      <c r="BP169" s="71"/>
      <c r="BU169" s="72"/>
    </row>
    <row r="170" spans="10:73" ht="13.5" customHeight="1" x14ac:dyDescent="0.2">
      <c r="J170" s="71"/>
      <c r="L170" s="76"/>
      <c r="N170" s="71"/>
      <c r="P170" s="71"/>
      <c r="R170" s="71"/>
      <c r="T170" s="76"/>
      <c r="V170" s="76"/>
      <c r="X170" s="71"/>
      <c r="Z170" s="76"/>
      <c r="AX170" s="77"/>
      <c r="AZ170" s="71"/>
      <c r="BF170" s="71"/>
      <c r="BH170" s="71"/>
      <c r="BL170" s="71"/>
      <c r="BP170" s="71"/>
      <c r="BU170" s="72"/>
    </row>
    <row r="171" spans="10:73" ht="13.5" customHeight="1" x14ac:dyDescent="0.2">
      <c r="J171" s="76"/>
      <c r="L171" s="71"/>
      <c r="N171" s="71"/>
      <c r="P171" s="76"/>
      <c r="R171" s="71"/>
      <c r="T171" s="76"/>
      <c r="V171" s="71"/>
      <c r="X171" s="71"/>
      <c r="Z171" s="76"/>
      <c r="AZ171" s="71"/>
      <c r="BF171" s="71"/>
      <c r="BH171" s="71"/>
      <c r="BL171" s="71"/>
      <c r="BP171" s="71"/>
      <c r="BU171" s="72"/>
    </row>
    <row r="172" spans="10:73" ht="13.5" customHeight="1" x14ac:dyDescent="0.2">
      <c r="J172" s="76"/>
      <c r="L172" s="76"/>
      <c r="N172" s="79"/>
      <c r="P172" s="71"/>
      <c r="R172" s="71"/>
      <c r="T172" s="71"/>
      <c r="V172" s="76"/>
      <c r="X172" s="76"/>
      <c r="Z172" s="77"/>
      <c r="AZ172" s="71"/>
      <c r="BH172" s="71"/>
      <c r="BL172" s="71"/>
      <c r="BU172" s="72"/>
    </row>
    <row r="173" spans="10:73" ht="13.5" customHeight="1" x14ac:dyDescent="0.2">
      <c r="J173" s="71"/>
      <c r="L173" s="77"/>
      <c r="N173" s="77"/>
      <c r="P173" s="71"/>
      <c r="R173" s="71"/>
      <c r="T173" s="76"/>
      <c r="V173" s="71"/>
      <c r="X173" s="76"/>
      <c r="Z173" s="77"/>
      <c r="AZ173" s="71"/>
      <c r="BH173" s="71"/>
      <c r="BL173" s="71"/>
      <c r="BU173" s="72"/>
    </row>
    <row r="174" spans="10:73" ht="13.5" customHeight="1" x14ac:dyDescent="0.2">
      <c r="J174" s="54"/>
      <c r="K174" s="67"/>
      <c r="L174" s="71"/>
      <c r="N174" s="77"/>
      <c r="P174" s="71"/>
      <c r="R174" s="71"/>
      <c r="T174" s="71"/>
      <c r="V174" s="71"/>
      <c r="X174" s="77"/>
      <c r="Z174" s="77"/>
      <c r="AZ174" s="77"/>
      <c r="BH174" s="71"/>
      <c r="BL174" s="77"/>
      <c r="BU174" s="72"/>
    </row>
    <row r="175" spans="10:73" ht="13.5" customHeight="1" x14ac:dyDescent="0.2">
      <c r="J175" s="71"/>
      <c r="L175" s="71"/>
      <c r="N175" s="77"/>
      <c r="P175" s="76"/>
      <c r="R175" s="77"/>
      <c r="T175" s="71"/>
      <c r="V175" s="71"/>
      <c r="X175" s="77"/>
      <c r="Z175" s="77"/>
      <c r="BH175" s="71"/>
      <c r="BL175" s="77"/>
      <c r="BU175" s="72"/>
    </row>
    <row r="176" spans="10:73" ht="13.5" customHeight="1" x14ac:dyDescent="0.2">
      <c r="J176" s="71"/>
      <c r="L176" s="71"/>
      <c r="N176" s="77"/>
      <c r="P176" s="71"/>
      <c r="R176" s="77"/>
      <c r="T176" s="76"/>
      <c r="V176" s="77"/>
      <c r="X176" s="77"/>
      <c r="Z176" s="77"/>
      <c r="BH176" s="71"/>
      <c r="BU176" s="72"/>
    </row>
    <row r="177" spans="10:73" ht="13.5" customHeight="1" x14ac:dyDescent="0.2">
      <c r="J177" s="71"/>
      <c r="L177" s="71"/>
      <c r="N177" s="77"/>
      <c r="P177" s="77"/>
      <c r="R177" s="77"/>
      <c r="T177" s="71"/>
      <c r="V177" s="77"/>
      <c r="X177" s="77"/>
      <c r="Z177" s="77"/>
      <c r="BH177" s="71"/>
      <c r="BU177" s="72"/>
    </row>
    <row r="178" spans="10:73" ht="13.5" customHeight="1" x14ac:dyDescent="0.2">
      <c r="J178" s="76"/>
      <c r="L178" s="71"/>
      <c r="N178" s="77"/>
      <c r="P178" s="79"/>
      <c r="R178" s="77"/>
      <c r="T178" s="76"/>
      <c r="V178" s="77"/>
      <c r="X178" s="77"/>
      <c r="Z178" s="77"/>
      <c r="BU178" s="72"/>
    </row>
    <row r="179" spans="10:73" ht="13.5" customHeight="1" x14ac:dyDescent="0.2">
      <c r="J179" s="71"/>
      <c r="L179" s="77"/>
      <c r="N179" s="77"/>
      <c r="P179" s="77"/>
      <c r="R179" s="77"/>
      <c r="T179" s="71"/>
      <c r="V179" s="77"/>
      <c r="X179" s="77"/>
      <c r="Z179" s="77"/>
      <c r="BU179" s="72"/>
    </row>
    <row r="180" spans="10:73" ht="13.5" customHeight="1" x14ac:dyDescent="0.2">
      <c r="J180" s="71"/>
      <c r="P180" s="77"/>
      <c r="R180" s="77"/>
      <c r="T180" s="71"/>
      <c r="V180" s="77"/>
      <c r="X180" s="77"/>
      <c r="Z180" s="77"/>
      <c r="BU180" s="72"/>
    </row>
    <row r="181" spans="10:73" ht="13.5" customHeight="1" x14ac:dyDescent="0.2">
      <c r="J181" s="71"/>
      <c r="L181" s="77"/>
      <c r="P181" s="77"/>
      <c r="R181" s="77"/>
      <c r="T181" s="76"/>
      <c r="V181" s="77"/>
      <c r="X181" s="77"/>
      <c r="Z181" s="77"/>
      <c r="BU181" s="72"/>
    </row>
    <row r="182" spans="10:73" ht="13.5" customHeight="1" x14ac:dyDescent="0.2">
      <c r="J182" s="71"/>
      <c r="L182" s="79"/>
      <c r="P182" s="77"/>
      <c r="R182" s="77"/>
      <c r="T182" s="71"/>
      <c r="V182" s="77"/>
      <c r="X182" s="77"/>
      <c r="Z182" s="77"/>
      <c r="BU182" s="72"/>
    </row>
    <row r="183" spans="10:73" ht="13.5" customHeight="1" x14ac:dyDescent="0.2">
      <c r="J183" s="76"/>
      <c r="L183" s="77"/>
      <c r="P183" s="77"/>
      <c r="R183" s="77"/>
      <c r="T183" s="71"/>
      <c r="V183" s="77"/>
      <c r="X183" s="77"/>
      <c r="Z183" s="77"/>
      <c r="BU183" s="72"/>
    </row>
    <row r="184" spans="10:73" ht="13.5" customHeight="1" x14ac:dyDescent="0.2">
      <c r="J184" s="71"/>
      <c r="L184" s="77"/>
      <c r="P184" s="77"/>
      <c r="R184" s="77"/>
      <c r="T184" s="71"/>
      <c r="V184" s="77"/>
      <c r="X184" s="77"/>
      <c r="Z184" s="77"/>
      <c r="BU184" s="72"/>
    </row>
    <row r="185" spans="10:73" ht="13.5" customHeight="1" x14ac:dyDescent="0.2">
      <c r="J185" s="71"/>
      <c r="L185" s="77"/>
      <c r="P185" s="77"/>
      <c r="R185" s="77"/>
      <c r="T185" s="77"/>
      <c r="V185" s="77"/>
      <c r="X185" s="77"/>
      <c r="Z185" s="77"/>
      <c r="BU185" s="72"/>
    </row>
    <row r="186" spans="10:73" ht="13.5" customHeight="1" x14ac:dyDescent="0.2">
      <c r="J186" s="71"/>
      <c r="L186" s="77"/>
      <c r="P186" s="77"/>
      <c r="R186" s="77"/>
      <c r="T186" s="77"/>
      <c r="V186" s="77"/>
      <c r="X186" s="77"/>
      <c r="Z186" s="77"/>
      <c r="BU186" s="72"/>
    </row>
    <row r="187" spans="10:73" ht="13.5" customHeight="1" x14ac:dyDescent="0.2">
      <c r="J187" s="77"/>
      <c r="L187" s="77"/>
      <c r="P187" s="77"/>
      <c r="R187" s="77"/>
      <c r="T187" s="77"/>
      <c r="V187" s="77"/>
      <c r="X187" s="77"/>
      <c r="Z187" s="77"/>
      <c r="BU187" s="72"/>
    </row>
    <row r="188" spans="10:73" ht="13.5" customHeight="1" x14ac:dyDescent="0.2">
      <c r="L188" s="77"/>
      <c r="P188" s="77"/>
      <c r="R188" s="77"/>
      <c r="T188" s="77"/>
      <c r="V188" s="77"/>
      <c r="X188" s="77"/>
      <c r="Z188" s="77"/>
      <c r="BU188" s="72"/>
    </row>
    <row r="189" spans="10:73" ht="13.5" customHeight="1" x14ac:dyDescent="0.2">
      <c r="L189" s="77"/>
      <c r="P189" s="77"/>
      <c r="R189" s="77"/>
      <c r="T189" s="77"/>
      <c r="V189" s="77"/>
      <c r="X189" s="77"/>
      <c r="Z189" s="77"/>
      <c r="BU189" s="72"/>
    </row>
    <row r="190" spans="10:73" ht="13.5" customHeight="1" x14ac:dyDescent="0.2">
      <c r="P190" s="77"/>
      <c r="R190" s="77"/>
      <c r="T190" s="77"/>
      <c r="V190" s="77"/>
      <c r="X190" s="77"/>
      <c r="Z190" s="77"/>
      <c r="BU190" s="72"/>
    </row>
    <row r="191" spans="10:73" ht="13.5" customHeight="1" x14ac:dyDescent="0.2">
      <c r="P191" s="77"/>
      <c r="R191" s="77"/>
      <c r="T191" s="77"/>
      <c r="V191" s="77"/>
      <c r="X191" s="77"/>
      <c r="Z191" s="77"/>
      <c r="BU191" s="72"/>
    </row>
    <row r="192" spans="10:73" ht="13.5" customHeight="1" x14ac:dyDescent="0.2">
      <c r="P192" s="77"/>
      <c r="R192" s="77"/>
      <c r="T192" s="77"/>
      <c r="V192" s="77"/>
      <c r="X192" s="77"/>
      <c r="Z192" s="77"/>
      <c r="BU192" s="72"/>
    </row>
    <row r="193" spans="16:73" ht="13.5" customHeight="1" x14ac:dyDescent="0.2">
      <c r="P193" s="77"/>
      <c r="R193" s="77"/>
      <c r="T193" s="77"/>
      <c r="V193" s="77"/>
      <c r="X193" s="77"/>
      <c r="Z193" s="77"/>
      <c r="BU193" s="72"/>
    </row>
    <row r="194" spans="16:73" ht="13.5" customHeight="1" x14ac:dyDescent="0.2">
      <c r="P194" s="77"/>
      <c r="R194" s="77"/>
      <c r="T194" s="77"/>
      <c r="V194" s="77"/>
      <c r="X194" s="77"/>
      <c r="Z194" s="77"/>
      <c r="BU194" s="72"/>
    </row>
    <row r="195" spans="16:73" ht="13.5" customHeight="1" x14ac:dyDescent="0.2">
      <c r="P195" s="77"/>
      <c r="R195" s="77"/>
      <c r="T195" s="77"/>
      <c r="V195" s="77"/>
      <c r="X195" s="77"/>
      <c r="Z195" s="77"/>
      <c r="BU195" s="72"/>
    </row>
    <row r="196" spans="16:73" ht="13.5" customHeight="1" x14ac:dyDescent="0.2">
      <c r="P196" s="77"/>
      <c r="R196" s="77"/>
      <c r="T196" s="77"/>
      <c r="V196" s="77"/>
      <c r="X196" s="77"/>
      <c r="Z196" s="77"/>
      <c r="BU196" s="72"/>
    </row>
    <row r="197" spans="16:73" ht="13.5" customHeight="1" x14ac:dyDescent="0.2">
      <c r="P197" s="77"/>
      <c r="R197" s="77"/>
      <c r="T197" s="77"/>
      <c r="V197" s="77"/>
      <c r="X197" s="77"/>
      <c r="Z197" s="77"/>
      <c r="BU197" s="72"/>
    </row>
    <row r="198" spans="16:73" ht="13.5" customHeight="1" x14ac:dyDescent="0.2">
      <c r="P198" s="77"/>
      <c r="R198" s="77"/>
      <c r="T198" s="77"/>
      <c r="V198" s="77"/>
      <c r="X198" s="77"/>
      <c r="Z198" s="77"/>
      <c r="BU198" s="72"/>
    </row>
    <row r="199" spans="16:73" ht="13.5" customHeight="1" x14ac:dyDescent="0.2">
      <c r="P199" s="77"/>
      <c r="R199" s="77"/>
      <c r="T199" s="77"/>
      <c r="V199" s="77"/>
      <c r="X199" s="77"/>
      <c r="Z199" s="77"/>
      <c r="BU199" s="72"/>
    </row>
    <row r="200" spans="16:73" ht="13.5" customHeight="1" x14ac:dyDescent="0.2">
      <c r="P200" s="77"/>
      <c r="R200" s="77"/>
      <c r="T200" s="77"/>
      <c r="V200" s="77"/>
      <c r="X200" s="77"/>
      <c r="Z200" s="77"/>
      <c r="BU200" s="72"/>
    </row>
    <row r="201" spans="16:73" ht="13.5" customHeight="1" x14ac:dyDescent="0.2">
      <c r="P201" s="77"/>
      <c r="R201" s="77"/>
      <c r="T201" s="77"/>
      <c r="V201" s="77"/>
      <c r="X201" s="77"/>
      <c r="Z201" s="77"/>
      <c r="BU201" s="72"/>
    </row>
    <row r="202" spans="16:73" ht="13.5" customHeight="1" x14ac:dyDescent="0.2">
      <c r="P202" s="77"/>
      <c r="R202" s="77"/>
      <c r="T202" s="77"/>
      <c r="V202" s="77"/>
      <c r="X202" s="77"/>
      <c r="Z202" s="77"/>
      <c r="BU202" s="72"/>
    </row>
    <row r="203" spans="16:73" ht="13.5" customHeight="1" x14ac:dyDescent="0.2">
      <c r="P203" s="77"/>
      <c r="R203" s="77"/>
      <c r="T203" s="77"/>
      <c r="V203" s="77"/>
      <c r="X203" s="77"/>
      <c r="Z203" s="77"/>
      <c r="BU203" s="72"/>
    </row>
    <row r="204" spans="16:73" ht="13.5" customHeight="1" x14ac:dyDescent="0.2">
      <c r="P204" s="77"/>
      <c r="R204" s="77"/>
      <c r="T204" s="77"/>
      <c r="V204" s="77"/>
      <c r="X204" s="77"/>
      <c r="Z204" s="77"/>
      <c r="BU204" s="72"/>
    </row>
    <row r="205" spans="16:73" ht="13.5" customHeight="1" x14ac:dyDescent="0.2">
      <c r="P205" s="77"/>
      <c r="R205" s="77"/>
      <c r="T205" s="77"/>
      <c r="V205" s="77"/>
      <c r="X205" s="77"/>
      <c r="Z205" s="77"/>
      <c r="BU205" s="72"/>
    </row>
    <row r="206" spans="16:73" ht="13.5" customHeight="1" x14ac:dyDescent="0.2">
      <c r="P206" s="77"/>
      <c r="R206" s="77"/>
      <c r="T206" s="77"/>
      <c r="V206" s="77"/>
      <c r="X206" s="77"/>
      <c r="BU206" s="72"/>
    </row>
    <row r="207" spans="16:73" ht="13.5" customHeight="1" x14ac:dyDescent="0.2">
      <c r="P207" s="77"/>
      <c r="R207" s="77"/>
      <c r="T207" s="77"/>
      <c r="V207" s="77"/>
      <c r="X207" s="77"/>
      <c r="BU207" s="72"/>
    </row>
    <row r="208" spans="16:73" ht="13.5" customHeight="1" x14ac:dyDescent="0.2">
      <c r="P208" s="77"/>
      <c r="R208" s="77"/>
      <c r="T208" s="77"/>
      <c r="V208" s="77"/>
      <c r="BU208" s="72"/>
    </row>
    <row r="209" spans="16:73" ht="13.5" customHeight="1" x14ac:dyDescent="0.2">
      <c r="P209" s="77"/>
      <c r="R209" s="77"/>
      <c r="T209" s="77"/>
      <c r="V209" s="77"/>
      <c r="BU209" s="72"/>
    </row>
    <row r="210" spans="16:73" ht="13.5" customHeight="1" x14ac:dyDescent="0.2">
      <c r="P210" s="77"/>
      <c r="R210" s="77"/>
      <c r="T210" s="77"/>
      <c r="BU210" s="72"/>
    </row>
    <row r="211" spans="16:73" ht="13.5" customHeight="1" x14ac:dyDescent="0.2">
      <c r="P211" s="77"/>
      <c r="R211" s="77"/>
      <c r="T211" s="77"/>
      <c r="BU211" s="72"/>
    </row>
    <row r="212" spans="16:73" ht="13.5" customHeight="1" x14ac:dyDescent="0.2">
      <c r="P212" s="77"/>
      <c r="R212" s="77"/>
      <c r="T212" s="77"/>
      <c r="BU212" s="72"/>
    </row>
    <row r="213" spans="16:73" ht="13.5" customHeight="1" x14ac:dyDescent="0.2">
      <c r="P213" s="77"/>
      <c r="R213" s="77"/>
      <c r="T213" s="77"/>
      <c r="BU213" s="72"/>
    </row>
    <row r="214" spans="16:73" ht="13.5" customHeight="1" x14ac:dyDescent="0.2">
      <c r="P214" s="77"/>
      <c r="R214" s="77"/>
      <c r="T214" s="77"/>
      <c r="BU214" s="72"/>
    </row>
    <row r="215" spans="16:73" ht="13.5" customHeight="1" x14ac:dyDescent="0.2">
      <c r="P215" s="77"/>
      <c r="R215" s="77"/>
      <c r="T215" s="77"/>
      <c r="BU215" s="72"/>
    </row>
    <row r="216" spans="16:73" ht="13.5" customHeight="1" x14ac:dyDescent="0.2">
      <c r="P216" s="77"/>
      <c r="T216" s="77"/>
      <c r="BU216" s="72"/>
    </row>
    <row r="217" spans="16:73" ht="13.5" customHeight="1" x14ac:dyDescent="0.2">
      <c r="T217" s="77"/>
      <c r="BU217" s="72"/>
    </row>
    <row r="218" spans="16:73" ht="13.5" customHeight="1" x14ac:dyDescent="0.2">
      <c r="T218" s="77"/>
      <c r="BU218" s="72"/>
    </row>
    <row r="219" spans="16:73" ht="13.5" customHeight="1" x14ac:dyDescent="0.2">
      <c r="T219" s="77"/>
      <c r="BU219" s="72"/>
    </row>
  </sheetData>
  <sheetProtection password="D972" sheet="1" objects="1" scenarios="1" selectLockedCells="1" selectUnlockedCells="1"/>
  <sortState ref="AB2:AC219">
    <sortCondition descending="1" ref="AC2:AC21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9"/>
  <sheetViews>
    <sheetView workbookViewId="0">
      <selection sqref="A1:XFD1048576"/>
    </sheetView>
  </sheetViews>
  <sheetFormatPr defaultColWidth="13.42578125" defaultRowHeight="15" customHeight="1" x14ac:dyDescent="0.25"/>
  <cols>
    <col min="1" max="1" width="6.7109375" style="138" customWidth="1"/>
    <col min="2" max="2" width="12.7109375" style="141" customWidth="1"/>
    <col min="3" max="16" width="9.7109375" style="138" customWidth="1"/>
    <col min="17" max="17" width="7.7109375" style="138" customWidth="1"/>
    <col min="18" max="18" width="12.7109375" style="170" customWidth="1"/>
    <col min="19" max="19" width="13.42578125" style="115"/>
    <col min="20" max="16384" width="13.42578125" style="116"/>
  </cols>
  <sheetData>
    <row r="1" spans="1:18" ht="25.5" customHeight="1" thickBot="1" x14ac:dyDescent="0.3">
      <c r="A1" s="239" t="s">
        <v>516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18" ht="15" customHeight="1" thickBot="1" x14ac:dyDescent="0.3">
      <c r="A2" s="108"/>
      <c r="B2" s="109"/>
      <c r="C2" s="110" t="s">
        <v>501</v>
      </c>
      <c r="D2" s="110" t="s">
        <v>502</v>
      </c>
      <c r="E2" s="110" t="s">
        <v>503</v>
      </c>
      <c r="F2" s="110" t="s">
        <v>504</v>
      </c>
      <c r="G2" s="110" t="s">
        <v>506</v>
      </c>
      <c r="H2" s="110" t="s">
        <v>505</v>
      </c>
      <c r="I2" s="110" t="s">
        <v>507</v>
      </c>
      <c r="J2" s="111">
        <v>44004</v>
      </c>
      <c r="K2" s="111">
        <v>44011</v>
      </c>
      <c r="L2" s="111">
        <v>44018</v>
      </c>
      <c r="M2" s="111">
        <v>44025</v>
      </c>
      <c r="N2" s="111">
        <v>44032</v>
      </c>
      <c r="O2" s="111">
        <v>44039</v>
      </c>
      <c r="P2" s="112" t="s">
        <v>513</v>
      </c>
      <c r="Q2" s="113" t="s">
        <v>515</v>
      </c>
      <c r="R2" s="114" t="s">
        <v>514</v>
      </c>
    </row>
    <row r="3" spans="1:18" ht="15" customHeight="1" x14ac:dyDescent="0.25">
      <c r="A3" s="117">
        <v>1</v>
      </c>
      <c r="B3" s="95" t="s">
        <v>67</v>
      </c>
      <c r="C3" s="101">
        <v>0.61919999999999997</v>
      </c>
      <c r="D3" s="101">
        <v>0.57669999999999999</v>
      </c>
      <c r="E3" s="101">
        <v>0.56820000000000004</v>
      </c>
      <c r="F3" s="101">
        <v>0.65500000000000003</v>
      </c>
      <c r="G3" s="101">
        <v>0.61919999999999997</v>
      </c>
      <c r="H3" s="118"/>
      <c r="I3" s="118"/>
      <c r="J3" s="118"/>
      <c r="K3" s="119">
        <v>0.55279999999999996</v>
      </c>
      <c r="L3" s="118"/>
      <c r="M3" s="118"/>
      <c r="N3" s="118"/>
      <c r="O3" s="119">
        <v>0.55559999999999998</v>
      </c>
      <c r="P3" s="120">
        <f t="shared" ref="P3:P34" si="0">SUM(C3:O3)</f>
        <v>4.1467000000000001</v>
      </c>
      <c r="Q3" s="121">
        <f>'reken 2'!O21</f>
        <v>7</v>
      </c>
      <c r="R3" s="122">
        <f t="shared" ref="R3:R34" si="1">P3/Q3</f>
        <v>0.59238571428571429</v>
      </c>
    </row>
    <row r="4" spans="1:18" ht="15" customHeight="1" x14ac:dyDescent="0.25">
      <c r="A4" s="123">
        <f>A3+1</f>
        <v>2</v>
      </c>
      <c r="B4" s="92" t="s">
        <v>5</v>
      </c>
      <c r="C4" s="102">
        <v>0.55410000000000004</v>
      </c>
      <c r="D4" s="102">
        <v>0.58079999999999998</v>
      </c>
      <c r="E4" s="102">
        <v>0.6482</v>
      </c>
      <c r="F4" s="102">
        <v>0.60109999999999997</v>
      </c>
      <c r="G4" s="102">
        <v>0.55410000000000004</v>
      </c>
      <c r="H4" s="102">
        <v>0.58450000000000002</v>
      </c>
      <c r="I4" s="124">
        <v>0.59150000000000003</v>
      </c>
      <c r="J4" s="125"/>
      <c r="K4" s="124">
        <v>0.53590000000000004</v>
      </c>
      <c r="L4" s="124">
        <v>0.61729999999999996</v>
      </c>
      <c r="M4" s="124">
        <v>0.69989999999999997</v>
      </c>
      <c r="N4" s="125"/>
      <c r="O4" s="124">
        <v>0.52959999999999996</v>
      </c>
      <c r="P4" s="126">
        <f t="shared" si="0"/>
        <v>6.4969999999999999</v>
      </c>
      <c r="Q4" s="127">
        <f>'reken 2'!O60</f>
        <v>11</v>
      </c>
      <c r="R4" s="128">
        <f t="shared" si="1"/>
        <v>0.59063636363636363</v>
      </c>
    </row>
    <row r="5" spans="1:18" ht="15" customHeight="1" x14ac:dyDescent="0.25">
      <c r="A5" s="123">
        <f t="shared" ref="A5:A68" si="2">A4+1</f>
        <v>3</v>
      </c>
      <c r="B5" s="92" t="s">
        <v>6</v>
      </c>
      <c r="C5" s="102">
        <v>0.55410000000000004</v>
      </c>
      <c r="D5" s="102">
        <v>0.58079999999999998</v>
      </c>
      <c r="E5" s="102">
        <v>0.6482</v>
      </c>
      <c r="F5" s="102">
        <v>0.60109999999999997</v>
      </c>
      <c r="G5" s="102">
        <v>0.55410000000000004</v>
      </c>
      <c r="H5" s="102">
        <v>0.58450000000000002</v>
      </c>
      <c r="I5" s="124">
        <v>0.59150000000000003</v>
      </c>
      <c r="J5" s="125"/>
      <c r="K5" s="125"/>
      <c r="L5" s="125"/>
      <c r="M5" s="125"/>
      <c r="N5" s="125"/>
      <c r="O5" s="125"/>
      <c r="P5" s="126">
        <f t="shared" si="0"/>
        <v>4.1143000000000001</v>
      </c>
      <c r="Q5" s="127">
        <f>'reken 2'!O80</f>
        <v>7</v>
      </c>
      <c r="R5" s="128">
        <f t="shared" si="1"/>
        <v>0.58775714285714287</v>
      </c>
    </row>
    <row r="6" spans="1:18" ht="15" customHeight="1" x14ac:dyDescent="0.25">
      <c r="A6" s="123">
        <f t="shared" si="2"/>
        <v>4</v>
      </c>
      <c r="B6" s="92" t="s">
        <v>68</v>
      </c>
      <c r="C6" s="102">
        <v>0.61919999999999997</v>
      </c>
      <c r="D6" s="102">
        <v>0.57669999999999999</v>
      </c>
      <c r="E6" s="102">
        <v>0.56820000000000004</v>
      </c>
      <c r="F6" s="102">
        <v>0.65500000000000003</v>
      </c>
      <c r="G6" s="102">
        <v>0.61919999999999997</v>
      </c>
      <c r="H6" s="102">
        <v>0.64259999999999995</v>
      </c>
      <c r="I6" s="125"/>
      <c r="J6" s="124">
        <v>0.53690000000000004</v>
      </c>
      <c r="K6" s="124">
        <v>0.54210000000000003</v>
      </c>
      <c r="L6" s="124">
        <v>0.56999999999999995</v>
      </c>
      <c r="M6" s="125"/>
      <c r="N6" s="124">
        <v>0.58140000000000003</v>
      </c>
      <c r="O6" s="124">
        <v>0.5333</v>
      </c>
      <c r="P6" s="126">
        <f t="shared" si="0"/>
        <v>6.4446000000000003</v>
      </c>
      <c r="Q6" s="127">
        <f>'reken 2'!O46</f>
        <v>11</v>
      </c>
      <c r="R6" s="128">
        <f t="shared" si="1"/>
        <v>0.58587272727272732</v>
      </c>
    </row>
    <row r="7" spans="1:18" ht="15" customHeight="1" x14ac:dyDescent="0.25">
      <c r="A7" s="123">
        <f t="shared" si="2"/>
        <v>5</v>
      </c>
      <c r="B7" s="92" t="s">
        <v>21</v>
      </c>
      <c r="C7" s="102">
        <v>0.66249999999999998</v>
      </c>
      <c r="D7" s="102">
        <v>0.57389999999999997</v>
      </c>
      <c r="E7" s="102">
        <v>0.57199999999999995</v>
      </c>
      <c r="F7" s="102">
        <v>0.61819999999999997</v>
      </c>
      <c r="G7" s="102">
        <v>0.66249999999999998</v>
      </c>
      <c r="H7" s="102">
        <v>0.55710000000000004</v>
      </c>
      <c r="I7" s="124">
        <v>0.53810000000000002</v>
      </c>
      <c r="J7" s="124">
        <v>0.60760000000000003</v>
      </c>
      <c r="K7" s="125"/>
      <c r="L7" s="124">
        <v>0.50309999999999999</v>
      </c>
      <c r="M7" s="124">
        <v>0.56210000000000004</v>
      </c>
      <c r="N7" s="124">
        <v>0.56100000000000005</v>
      </c>
      <c r="O7" s="125"/>
      <c r="P7" s="126">
        <f t="shared" si="0"/>
        <v>6.4180999999999999</v>
      </c>
      <c r="Q7" s="127">
        <f>'reken 2'!O79</f>
        <v>11</v>
      </c>
      <c r="R7" s="128">
        <f t="shared" si="1"/>
        <v>0.58346363636363641</v>
      </c>
    </row>
    <row r="8" spans="1:18" ht="15" customHeight="1" x14ac:dyDescent="0.25">
      <c r="A8" s="123">
        <f t="shared" si="2"/>
        <v>6</v>
      </c>
      <c r="B8" s="92" t="s">
        <v>20</v>
      </c>
      <c r="C8" s="102">
        <v>0.66249999999999998</v>
      </c>
      <c r="D8" s="102">
        <v>0.57389999999999997</v>
      </c>
      <c r="E8" s="102">
        <v>0.57199999999999995</v>
      </c>
      <c r="F8" s="102">
        <v>0.61819999999999997</v>
      </c>
      <c r="G8" s="102">
        <v>0.66249999999999998</v>
      </c>
      <c r="H8" s="102">
        <v>0.55710000000000004</v>
      </c>
      <c r="I8" s="124">
        <v>0.53810000000000002</v>
      </c>
      <c r="J8" s="124">
        <v>0.60760000000000003</v>
      </c>
      <c r="K8" s="124">
        <v>0.55279999999999996</v>
      </c>
      <c r="L8" s="124">
        <v>0.50309999999999999</v>
      </c>
      <c r="M8" s="124">
        <v>0.56210000000000004</v>
      </c>
      <c r="N8" s="124">
        <v>0.56100000000000005</v>
      </c>
      <c r="O8" s="124">
        <v>0.55559999999999998</v>
      </c>
      <c r="P8" s="126">
        <f t="shared" si="0"/>
        <v>7.5264999999999995</v>
      </c>
      <c r="Q8" s="127">
        <f>'reken 2'!O2</f>
        <v>13</v>
      </c>
      <c r="R8" s="128">
        <f t="shared" si="1"/>
        <v>0.57896153846153842</v>
      </c>
    </row>
    <row r="9" spans="1:18" ht="15" customHeight="1" x14ac:dyDescent="0.25">
      <c r="A9" s="123">
        <f t="shared" si="2"/>
        <v>7</v>
      </c>
      <c r="B9" s="92" t="s">
        <v>88</v>
      </c>
      <c r="C9" s="102">
        <v>0.61199999999999999</v>
      </c>
      <c r="D9" s="102">
        <v>0.64770000000000005</v>
      </c>
      <c r="E9" s="102">
        <v>0.55640000000000001</v>
      </c>
      <c r="F9" s="102">
        <v>0.5675</v>
      </c>
      <c r="G9" s="102">
        <v>0.61199999999999999</v>
      </c>
      <c r="H9" s="102">
        <v>0.56820000000000004</v>
      </c>
      <c r="I9" s="124">
        <v>0.39460000000000001</v>
      </c>
      <c r="J9" s="124">
        <v>0.58789999999999998</v>
      </c>
      <c r="K9" s="124">
        <v>0.61550000000000005</v>
      </c>
      <c r="L9" s="124">
        <v>0.63890000000000002</v>
      </c>
      <c r="M9" s="125"/>
      <c r="N9" s="124">
        <v>0.54479999999999995</v>
      </c>
      <c r="O9" s="125"/>
      <c r="P9" s="126">
        <f t="shared" si="0"/>
        <v>6.3455000000000013</v>
      </c>
      <c r="Q9" s="127">
        <f>'reken 2'!O61</f>
        <v>11</v>
      </c>
      <c r="R9" s="128">
        <f t="shared" si="1"/>
        <v>0.57686363636363647</v>
      </c>
    </row>
    <row r="10" spans="1:18" ht="15" customHeight="1" x14ac:dyDescent="0.25">
      <c r="A10" s="123">
        <f t="shared" si="2"/>
        <v>8</v>
      </c>
      <c r="B10" s="92" t="s">
        <v>89</v>
      </c>
      <c r="C10" s="102">
        <v>0.61199999999999999</v>
      </c>
      <c r="D10" s="102">
        <v>0.64770000000000005</v>
      </c>
      <c r="E10" s="102">
        <v>0.55640000000000001</v>
      </c>
      <c r="F10" s="102">
        <v>0.5675</v>
      </c>
      <c r="G10" s="102">
        <v>0.61199999999999999</v>
      </c>
      <c r="H10" s="102">
        <v>0.56820000000000004</v>
      </c>
      <c r="I10" s="124">
        <v>0.39460000000000001</v>
      </c>
      <c r="J10" s="124">
        <v>0.58789999999999998</v>
      </c>
      <c r="K10" s="124">
        <v>0.61550000000000005</v>
      </c>
      <c r="L10" s="124">
        <v>0.63890000000000002</v>
      </c>
      <c r="M10" s="124">
        <v>0.4178</v>
      </c>
      <c r="N10" s="124">
        <v>0.54479999999999995</v>
      </c>
      <c r="O10" s="125"/>
      <c r="P10" s="126">
        <f t="shared" si="0"/>
        <v>6.763300000000001</v>
      </c>
      <c r="Q10" s="127">
        <f>'reken 2'!O62</f>
        <v>12</v>
      </c>
      <c r="R10" s="128">
        <f t="shared" si="1"/>
        <v>0.56360833333333338</v>
      </c>
    </row>
    <row r="11" spans="1:18" ht="15" customHeight="1" x14ac:dyDescent="0.25">
      <c r="A11" s="123">
        <f t="shared" si="2"/>
        <v>9</v>
      </c>
      <c r="B11" s="92" t="s">
        <v>3</v>
      </c>
      <c r="C11" s="102">
        <v>0.50739999999999996</v>
      </c>
      <c r="D11" s="102">
        <v>0.53949999999999998</v>
      </c>
      <c r="E11" s="102">
        <v>0.58020000000000005</v>
      </c>
      <c r="F11" s="102">
        <v>0.56120000000000003</v>
      </c>
      <c r="G11" s="102">
        <v>0.50739999999999996</v>
      </c>
      <c r="H11" s="102">
        <v>0.54079999999999995</v>
      </c>
      <c r="I11" s="124">
        <v>0.60289999999999999</v>
      </c>
      <c r="J11" s="124">
        <v>0.51729999999999998</v>
      </c>
      <c r="K11" s="124">
        <v>0.56720000000000004</v>
      </c>
      <c r="L11" s="124">
        <v>0.56999999999999995</v>
      </c>
      <c r="M11" s="124">
        <v>0.5706</v>
      </c>
      <c r="N11" s="125"/>
      <c r="O11" s="124">
        <v>0.5494</v>
      </c>
      <c r="P11" s="126">
        <f t="shared" si="0"/>
        <v>6.6139000000000001</v>
      </c>
      <c r="Q11" s="127">
        <f>'reken 2'!O33</f>
        <v>12</v>
      </c>
      <c r="R11" s="128">
        <f t="shared" si="1"/>
        <v>0.55115833333333331</v>
      </c>
    </row>
    <row r="12" spans="1:18" ht="15" customHeight="1" x14ac:dyDescent="0.25">
      <c r="A12" s="123">
        <f t="shared" si="2"/>
        <v>10</v>
      </c>
      <c r="B12" s="92" t="s">
        <v>4</v>
      </c>
      <c r="C12" s="102">
        <v>0.50739999999999996</v>
      </c>
      <c r="D12" s="102">
        <v>0.53949999999999998</v>
      </c>
      <c r="E12" s="102">
        <v>0.58020000000000005</v>
      </c>
      <c r="F12" s="102">
        <v>0.56120000000000003</v>
      </c>
      <c r="G12" s="102">
        <v>0.50739999999999996</v>
      </c>
      <c r="H12" s="102">
        <v>0.54079999999999995</v>
      </c>
      <c r="I12" s="124">
        <v>0.60289999999999999</v>
      </c>
      <c r="J12" s="124">
        <v>0.51729999999999998</v>
      </c>
      <c r="K12" s="124">
        <v>0.56720000000000004</v>
      </c>
      <c r="L12" s="124">
        <v>0.56999999999999995</v>
      </c>
      <c r="M12" s="124">
        <v>0.5706</v>
      </c>
      <c r="N12" s="125"/>
      <c r="O12" s="124">
        <v>0.5494</v>
      </c>
      <c r="P12" s="126">
        <f t="shared" si="0"/>
        <v>6.6139000000000001</v>
      </c>
      <c r="Q12" s="127">
        <f>'reken 2'!O65</f>
        <v>12</v>
      </c>
      <c r="R12" s="128">
        <f t="shared" si="1"/>
        <v>0.55115833333333331</v>
      </c>
    </row>
    <row r="13" spans="1:18" ht="15" customHeight="1" x14ac:dyDescent="0.25">
      <c r="A13" s="123">
        <f t="shared" si="2"/>
        <v>11</v>
      </c>
      <c r="B13" s="92" t="s">
        <v>10</v>
      </c>
      <c r="C13" s="102">
        <v>0.57850000000000001</v>
      </c>
      <c r="D13" s="102">
        <v>0.47389999999999999</v>
      </c>
      <c r="E13" s="102">
        <v>0.47099999999999997</v>
      </c>
      <c r="F13" s="102">
        <v>0.54369999999999996</v>
      </c>
      <c r="G13" s="102">
        <v>0.57850000000000001</v>
      </c>
      <c r="H13" s="102">
        <v>0.56810000000000005</v>
      </c>
      <c r="I13" s="124">
        <v>0.56969999999999998</v>
      </c>
      <c r="J13" s="124">
        <v>0.53510000000000002</v>
      </c>
      <c r="K13" s="124">
        <v>0.52929999999999999</v>
      </c>
      <c r="L13" s="124">
        <v>0.499</v>
      </c>
      <c r="M13" s="124">
        <v>0.62290000000000001</v>
      </c>
      <c r="N13" s="124">
        <v>0.62860000000000005</v>
      </c>
      <c r="O13" s="124">
        <v>0.51980000000000004</v>
      </c>
      <c r="P13" s="126">
        <f t="shared" si="0"/>
        <v>7.1181000000000001</v>
      </c>
      <c r="Q13" s="127">
        <f>'reken 2'!O105</f>
        <v>13</v>
      </c>
      <c r="R13" s="128">
        <f t="shared" si="1"/>
        <v>0.5475461538461539</v>
      </c>
    </row>
    <row r="14" spans="1:18" ht="15" customHeight="1" x14ac:dyDescent="0.25">
      <c r="A14" s="123">
        <f t="shared" si="2"/>
        <v>12</v>
      </c>
      <c r="B14" s="92" t="s">
        <v>22</v>
      </c>
      <c r="C14" s="102">
        <v>0.46929999999999999</v>
      </c>
      <c r="D14" s="102">
        <v>0.53449999999999998</v>
      </c>
      <c r="E14" s="102">
        <v>0.55059999999999998</v>
      </c>
      <c r="F14" s="102">
        <v>0.54669999999999996</v>
      </c>
      <c r="G14" s="102">
        <v>0.46929999999999999</v>
      </c>
      <c r="H14" s="102">
        <v>0.56910000000000005</v>
      </c>
      <c r="I14" s="124">
        <v>0.53700000000000003</v>
      </c>
      <c r="J14" s="124">
        <v>0.58640000000000003</v>
      </c>
      <c r="K14" s="124">
        <v>0.60150000000000003</v>
      </c>
      <c r="L14" s="124">
        <v>0.47939999999999999</v>
      </c>
      <c r="M14" s="124">
        <v>0.48659999999999998</v>
      </c>
      <c r="N14" s="124">
        <v>0.56010000000000004</v>
      </c>
      <c r="O14" s="124">
        <v>0.72589999999999999</v>
      </c>
      <c r="P14" s="126">
        <f t="shared" si="0"/>
        <v>7.1164000000000005</v>
      </c>
      <c r="Q14" s="127">
        <f>'reken 2'!O23</f>
        <v>13</v>
      </c>
      <c r="R14" s="128">
        <f t="shared" si="1"/>
        <v>0.54741538461538464</v>
      </c>
    </row>
    <row r="15" spans="1:18" ht="15" customHeight="1" x14ac:dyDescent="0.25">
      <c r="A15" s="123">
        <f t="shared" si="2"/>
        <v>13</v>
      </c>
      <c r="B15" s="129" t="s">
        <v>100</v>
      </c>
      <c r="C15" s="102">
        <v>0.55830000000000002</v>
      </c>
      <c r="D15" s="102">
        <v>0.57099999999999995</v>
      </c>
      <c r="E15" s="102">
        <v>0.53180000000000005</v>
      </c>
      <c r="F15" s="125"/>
      <c r="G15" s="102">
        <v>0.55830000000000002</v>
      </c>
      <c r="H15" s="102">
        <v>0.59550000000000003</v>
      </c>
      <c r="I15" s="124">
        <v>0.51090000000000002</v>
      </c>
      <c r="J15" s="124">
        <v>0.55889999999999995</v>
      </c>
      <c r="K15" s="124">
        <v>0.58460000000000001</v>
      </c>
      <c r="L15" s="124">
        <v>0.53390000000000004</v>
      </c>
      <c r="M15" s="124">
        <v>0.53190000000000004</v>
      </c>
      <c r="N15" s="124">
        <v>0.54010000000000002</v>
      </c>
      <c r="O15" s="124">
        <v>0.48770000000000002</v>
      </c>
      <c r="P15" s="126">
        <f t="shared" si="0"/>
        <v>6.5629000000000008</v>
      </c>
      <c r="Q15" s="127">
        <f>'reken 2'!O74</f>
        <v>12</v>
      </c>
      <c r="R15" s="128">
        <f t="shared" si="1"/>
        <v>0.54690833333333344</v>
      </c>
    </row>
    <row r="16" spans="1:18" ht="15" customHeight="1" x14ac:dyDescent="0.25">
      <c r="A16" s="123">
        <f t="shared" si="2"/>
        <v>14</v>
      </c>
      <c r="B16" s="129" t="s">
        <v>101</v>
      </c>
      <c r="C16" s="102">
        <v>0.55830000000000002</v>
      </c>
      <c r="D16" s="102">
        <v>0.57099999999999995</v>
      </c>
      <c r="E16" s="102">
        <v>0.53180000000000005</v>
      </c>
      <c r="F16" s="125"/>
      <c r="G16" s="102">
        <v>0.55830000000000002</v>
      </c>
      <c r="H16" s="102">
        <v>0.59550000000000003</v>
      </c>
      <c r="I16" s="124">
        <v>0.51090000000000002</v>
      </c>
      <c r="J16" s="124">
        <v>0.55889999999999995</v>
      </c>
      <c r="K16" s="124">
        <v>0.58460000000000001</v>
      </c>
      <c r="L16" s="124">
        <v>0.53390000000000004</v>
      </c>
      <c r="M16" s="124">
        <v>0.53190000000000004</v>
      </c>
      <c r="N16" s="124">
        <v>0.54010000000000002</v>
      </c>
      <c r="O16" s="124">
        <v>0.48770000000000002</v>
      </c>
      <c r="P16" s="126">
        <f t="shared" si="0"/>
        <v>6.5629000000000008</v>
      </c>
      <c r="Q16" s="127">
        <f>'reken 2'!O82</f>
        <v>12</v>
      </c>
      <c r="R16" s="128">
        <f t="shared" si="1"/>
        <v>0.54690833333333344</v>
      </c>
    </row>
    <row r="17" spans="1:18" ht="15" customHeight="1" x14ac:dyDescent="0.25">
      <c r="A17" s="123">
        <f t="shared" si="2"/>
        <v>15</v>
      </c>
      <c r="B17" s="92" t="s">
        <v>23</v>
      </c>
      <c r="C17" s="102">
        <v>0.46929999999999999</v>
      </c>
      <c r="D17" s="102">
        <v>0.53449999999999998</v>
      </c>
      <c r="E17" s="102">
        <v>0.55059999999999998</v>
      </c>
      <c r="F17" s="102">
        <v>0.54669999999999996</v>
      </c>
      <c r="G17" s="102">
        <v>0.46929999999999999</v>
      </c>
      <c r="H17" s="125"/>
      <c r="I17" s="124">
        <v>0.53700000000000003</v>
      </c>
      <c r="J17" s="124">
        <v>0.58640000000000003</v>
      </c>
      <c r="K17" s="124">
        <v>0.60150000000000003</v>
      </c>
      <c r="L17" s="124">
        <v>0.47939999999999999</v>
      </c>
      <c r="M17" s="124">
        <v>0.48659999999999998</v>
      </c>
      <c r="N17" s="124">
        <v>0.56010000000000004</v>
      </c>
      <c r="O17" s="124">
        <v>0.72589999999999999</v>
      </c>
      <c r="P17" s="126">
        <f t="shared" si="0"/>
        <v>6.5472999999999999</v>
      </c>
      <c r="Q17" s="127">
        <f>'reken 2'!O44</f>
        <v>12</v>
      </c>
      <c r="R17" s="128">
        <f t="shared" si="1"/>
        <v>0.54560833333333336</v>
      </c>
    </row>
    <row r="18" spans="1:18" ht="15" customHeight="1" x14ac:dyDescent="0.25">
      <c r="A18" s="123">
        <f t="shared" si="2"/>
        <v>16</v>
      </c>
      <c r="B18" s="92" t="s">
        <v>11</v>
      </c>
      <c r="C18" s="102">
        <v>0.41770000000000002</v>
      </c>
      <c r="D18" s="102">
        <v>0.52049999999999996</v>
      </c>
      <c r="E18" s="102">
        <v>0.53339999999999999</v>
      </c>
      <c r="F18" s="102">
        <v>0.50039999999999996</v>
      </c>
      <c r="G18" s="102">
        <v>0.41770000000000002</v>
      </c>
      <c r="H18" s="125"/>
      <c r="I18" s="124">
        <v>0.56969999999999998</v>
      </c>
      <c r="J18" s="124">
        <v>0.5978</v>
      </c>
      <c r="K18" s="124">
        <v>0.59740000000000004</v>
      </c>
      <c r="L18" s="124">
        <v>0.5998</v>
      </c>
      <c r="M18" s="124">
        <v>0.54300000000000004</v>
      </c>
      <c r="N18" s="124">
        <v>0.66059999999999997</v>
      </c>
      <c r="O18" s="124">
        <v>0.56910000000000005</v>
      </c>
      <c r="P18" s="126">
        <f t="shared" si="0"/>
        <v>6.5270999999999999</v>
      </c>
      <c r="Q18" s="127">
        <f>'reken 2'!O13</f>
        <v>12</v>
      </c>
      <c r="R18" s="128">
        <f t="shared" si="1"/>
        <v>0.54392499999999999</v>
      </c>
    </row>
    <row r="19" spans="1:18" ht="15" customHeight="1" x14ac:dyDescent="0.25">
      <c r="A19" s="123">
        <f t="shared" si="2"/>
        <v>17</v>
      </c>
      <c r="B19" s="92" t="s">
        <v>9</v>
      </c>
      <c r="C19" s="102">
        <v>0.57850000000000001</v>
      </c>
      <c r="D19" s="102">
        <v>0.47389999999999999</v>
      </c>
      <c r="E19" s="102">
        <v>0.47099999999999997</v>
      </c>
      <c r="F19" s="102">
        <v>0.54369999999999996</v>
      </c>
      <c r="G19" s="102">
        <v>0.57850000000000001</v>
      </c>
      <c r="H19" s="102">
        <v>0.56810000000000005</v>
      </c>
      <c r="I19" s="124">
        <v>0.56969999999999998</v>
      </c>
      <c r="J19" s="124">
        <v>0.53510000000000002</v>
      </c>
      <c r="K19" s="125"/>
      <c r="L19" s="124">
        <v>0.499</v>
      </c>
      <c r="M19" s="125"/>
      <c r="N19" s="124">
        <v>0.62860000000000005</v>
      </c>
      <c r="O19" s="124">
        <v>0.51980000000000004</v>
      </c>
      <c r="P19" s="126">
        <f t="shared" si="0"/>
        <v>5.9658999999999995</v>
      </c>
      <c r="Q19" s="127">
        <f>'reken 2'!O35</f>
        <v>11</v>
      </c>
      <c r="R19" s="128">
        <f t="shared" si="1"/>
        <v>0.54235454545454542</v>
      </c>
    </row>
    <row r="20" spans="1:18" ht="15" customHeight="1" x14ac:dyDescent="0.25">
      <c r="A20" s="123">
        <f t="shared" si="2"/>
        <v>18</v>
      </c>
      <c r="B20" s="92" t="s">
        <v>12</v>
      </c>
      <c r="C20" s="102">
        <v>0.41770000000000002</v>
      </c>
      <c r="D20" s="102">
        <v>0.52049999999999996</v>
      </c>
      <c r="E20" s="102">
        <v>0.53339999999999999</v>
      </c>
      <c r="F20" s="102">
        <v>0.50039999999999996</v>
      </c>
      <c r="G20" s="102">
        <v>0.41770000000000002</v>
      </c>
      <c r="H20" s="125"/>
      <c r="I20" s="124">
        <v>0.56969999999999998</v>
      </c>
      <c r="J20" s="124">
        <v>0.5978</v>
      </c>
      <c r="K20" s="124">
        <v>0.59740000000000004</v>
      </c>
      <c r="L20" s="125"/>
      <c r="M20" s="124">
        <v>0.54300000000000004</v>
      </c>
      <c r="N20" s="124">
        <v>0.66059999999999997</v>
      </c>
      <c r="O20" s="124">
        <v>0.56910000000000005</v>
      </c>
      <c r="P20" s="126">
        <f t="shared" si="0"/>
        <v>5.9272999999999998</v>
      </c>
      <c r="Q20" s="127">
        <f>'reken 2'!O92</f>
        <v>11</v>
      </c>
      <c r="R20" s="128">
        <f t="shared" si="1"/>
        <v>0.53884545454545452</v>
      </c>
    </row>
    <row r="21" spans="1:18" ht="15" customHeight="1" x14ac:dyDescent="0.25">
      <c r="A21" s="123">
        <f t="shared" si="2"/>
        <v>19</v>
      </c>
      <c r="B21" s="92" t="s">
        <v>19</v>
      </c>
      <c r="C21" s="102">
        <v>0.51100000000000001</v>
      </c>
      <c r="D21" s="102">
        <v>0.51880000000000004</v>
      </c>
      <c r="E21" s="102">
        <v>0.49049999999999999</v>
      </c>
      <c r="F21" s="102">
        <v>0.7137</v>
      </c>
      <c r="G21" s="102">
        <v>0.51100000000000001</v>
      </c>
      <c r="H21" s="102">
        <v>0.54049999999999998</v>
      </c>
      <c r="I21" s="124">
        <v>0.55010000000000003</v>
      </c>
      <c r="J21" s="124">
        <v>0.57310000000000005</v>
      </c>
      <c r="K21" s="124">
        <v>0.52190000000000003</v>
      </c>
      <c r="L21" s="124">
        <v>0.48970000000000002</v>
      </c>
      <c r="M21" s="124">
        <v>0.4481</v>
      </c>
      <c r="N21" s="125"/>
      <c r="O21" s="125"/>
      <c r="P21" s="126">
        <f t="shared" si="0"/>
        <v>5.8684000000000003</v>
      </c>
      <c r="Q21" s="127">
        <f>'reken 2'!O11</f>
        <v>11</v>
      </c>
      <c r="R21" s="128">
        <f t="shared" si="1"/>
        <v>0.53349090909090913</v>
      </c>
    </row>
    <row r="22" spans="1:18" ht="15" customHeight="1" x14ac:dyDescent="0.25">
      <c r="A22" s="123">
        <f t="shared" si="2"/>
        <v>20</v>
      </c>
      <c r="B22" s="92" t="s">
        <v>1</v>
      </c>
      <c r="C22" s="102">
        <v>0.5403</v>
      </c>
      <c r="D22" s="102">
        <v>0.49730000000000002</v>
      </c>
      <c r="E22" s="125"/>
      <c r="F22" s="102">
        <v>0.48459999999999998</v>
      </c>
      <c r="G22" s="102">
        <v>0.5403</v>
      </c>
      <c r="H22" s="102">
        <v>0.55100000000000005</v>
      </c>
      <c r="I22" s="124">
        <v>0.61660000000000004</v>
      </c>
      <c r="J22" s="124">
        <v>0.51929999999999998</v>
      </c>
      <c r="K22" s="124">
        <v>0.51349999999999996</v>
      </c>
      <c r="L22" s="124">
        <v>0.54220000000000002</v>
      </c>
      <c r="M22" s="124">
        <v>0.52639999999999998</v>
      </c>
      <c r="N22" s="124">
        <v>0.57479999999999998</v>
      </c>
      <c r="O22" s="124">
        <v>0.49259999999999998</v>
      </c>
      <c r="P22" s="126">
        <f t="shared" si="0"/>
        <v>6.3989000000000003</v>
      </c>
      <c r="Q22" s="127">
        <f>'reken 2'!O8</f>
        <v>12</v>
      </c>
      <c r="R22" s="128">
        <f t="shared" si="1"/>
        <v>0.53324166666666672</v>
      </c>
    </row>
    <row r="23" spans="1:18" ht="15" customHeight="1" x14ac:dyDescent="0.25">
      <c r="A23" s="123">
        <f t="shared" si="2"/>
        <v>21</v>
      </c>
      <c r="B23" s="92" t="s">
        <v>2</v>
      </c>
      <c r="C23" s="102">
        <v>0.5403</v>
      </c>
      <c r="D23" s="102">
        <v>0.49730000000000002</v>
      </c>
      <c r="E23" s="125"/>
      <c r="F23" s="102">
        <v>0.48459999999999998</v>
      </c>
      <c r="G23" s="102">
        <v>0.5403</v>
      </c>
      <c r="H23" s="102">
        <v>0.55100000000000005</v>
      </c>
      <c r="I23" s="124">
        <v>0.61660000000000004</v>
      </c>
      <c r="J23" s="124">
        <v>0.51929999999999998</v>
      </c>
      <c r="K23" s="124">
        <v>0.51349999999999996</v>
      </c>
      <c r="L23" s="124">
        <v>0.54220000000000002</v>
      </c>
      <c r="M23" s="124">
        <v>0.52639999999999998</v>
      </c>
      <c r="N23" s="124">
        <v>0.57479999999999998</v>
      </c>
      <c r="O23" s="124">
        <v>0.49259999999999998</v>
      </c>
      <c r="P23" s="126">
        <f t="shared" si="0"/>
        <v>6.3989000000000003</v>
      </c>
      <c r="Q23" s="127">
        <f>'reken 2'!O14</f>
        <v>12</v>
      </c>
      <c r="R23" s="128">
        <f t="shared" si="1"/>
        <v>0.53324166666666672</v>
      </c>
    </row>
    <row r="24" spans="1:18" ht="15" customHeight="1" x14ac:dyDescent="0.25">
      <c r="A24" s="123">
        <f t="shared" si="2"/>
        <v>22</v>
      </c>
      <c r="B24" s="92" t="s">
        <v>33</v>
      </c>
      <c r="C24" s="102">
        <v>0.51100000000000001</v>
      </c>
      <c r="D24" s="102">
        <v>0.51880000000000004</v>
      </c>
      <c r="E24" s="102">
        <v>0.49049999999999999</v>
      </c>
      <c r="F24" s="102">
        <v>0.7137</v>
      </c>
      <c r="G24" s="102">
        <v>0.51100000000000001</v>
      </c>
      <c r="H24" s="102">
        <v>0.54049999999999998</v>
      </c>
      <c r="I24" s="125"/>
      <c r="J24" s="125"/>
      <c r="K24" s="124">
        <v>0.52190000000000003</v>
      </c>
      <c r="L24" s="124">
        <v>0.48970000000000002</v>
      </c>
      <c r="M24" s="124">
        <v>0.4481</v>
      </c>
      <c r="N24" s="125"/>
      <c r="O24" s="125"/>
      <c r="P24" s="126">
        <f t="shared" si="0"/>
        <v>4.7452000000000005</v>
      </c>
      <c r="Q24" s="127">
        <f>'reken 2'!O96</f>
        <v>9</v>
      </c>
      <c r="R24" s="128">
        <f t="shared" si="1"/>
        <v>0.52724444444444452</v>
      </c>
    </row>
    <row r="25" spans="1:18" ht="15" customHeight="1" x14ac:dyDescent="0.25">
      <c r="A25" s="123">
        <f t="shared" si="2"/>
        <v>23</v>
      </c>
      <c r="B25" s="92" t="s">
        <v>26</v>
      </c>
      <c r="C25" s="102">
        <v>0.51390000000000002</v>
      </c>
      <c r="D25" s="102">
        <v>0.62050000000000005</v>
      </c>
      <c r="E25" s="102">
        <v>0.59570000000000001</v>
      </c>
      <c r="F25" s="102">
        <v>0.54779999999999995</v>
      </c>
      <c r="G25" s="102">
        <v>0.51390000000000002</v>
      </c>
      <c r="H25" s="102">
        <v>0.48920000000000002</v>
      </c>
      <c r="I25" s="124">
        <v>0.51959999999999995</v>
      </c>
      <c r="J25" s="124">
        <v>0.49809999999999999</v>
      </c>
      <c r="K25" s="124">
        <v>0.56520000000000004</v>
      </c>
      <c r="L25" s="124">
        <v>0.48970000000000002</v>
      </c>
      <c r="M25" s="124">
        <v>0.4889</v>
      </c>
      <c r="N25" s="124">
        <v>0.48270000000000002</v>
      </c>
      <c r="O25" s="125"/>
      <c r="P25" s="126">
        <f t="shared" si="0"/>
        <v>6.3252000000000006</v>
      </c>
      <c r="Q25" s="127">
        <f>'reken 2'!O81</f>
        <v>12</v>
      </c>
      <c r="R25" s="128">
        <f t="shared" si="1"/>
        <v>0.52710000000000001</v>
      </c>
    </row>
    <row r="26" spans="1:18" ht="15" customHeight="1" x14ac:dyDescent="0.25">
      <c r="A26" s="123">
        <f t="shared" si="2"/>
        <v>24</v>
      </c>
      <c r="B26" s="92" t="s">
        <v>27</v>
      </c>
      <c r="C26" s="102">
        <v>0.51390000000000002</v>
      </c>
      <c r="D26" s="102">
        <v>0.62050000000000005</v>
      </c>
      <c r="E26" s="102">
        <v>0.59570000000000001</v>
      </c>
      <c r="F26" s="102">
        <v>0.54779999999999995</v>
      </c>
      <c r="G26" s="102">
        <v>0.51390000000000002</v>
      </c>
      <c r="H26" s="102">
        <v>0.48920000000000002</v>
      </c>
      <c r="I26" s="124">
        <v>0.51959999999999995</v>
      </c>
      <c r="J26" s="124">
        <v>0.49809999999999999</v>
      </c>
      <c r="K26" s="124">
        <v>0.56520000000000004</v>
      </c>
      <c r="L26" s="124">
        <v>0.48970000000000002</v>
      </c>
      <c r="M26" s="124">
        <v>0.4889</v>
      </c>
      <c r="N26" s="124">
        <v>0.48270000000000002</v>
      </c>
      <c r="O26" s="125"/>
      <c r="P26" s="126">
        <f t="shared" si="0"/>
        <v>6.3252000000000006</v>
      </c>
      <c r="Q26" s="127">
        <f>'reken 2'!O98</f>
        <v>12</v>
      </c>
      <c r="R26" s="128">
        <f t="shared" si="1"/>
        <v>0.52710000000000001</v>
      </c>
    </row>
    <row r="27" spans="1:18" ht="15" customHeight="1" x14ac:dyDescent="0.25">
      <c r="A27" s="123">
        <f t="shared" si="2"/>
        <v>25</v>
      </c>
      <c r="B27" s="92" t="s">
        <v>28</v>
      </c>
      <c r="C27" s="102">
        <v>0.58160000000000001</v>
      </c>
      <c r="D27" s="102">
        <v>0.44990000000000002</v>
      </c>
      <c r="E27" s="102">
        <v>0.55700000000000005</v>
      </c>
      <c r="F27" s="102">
        <v>0.51659999999999995</v>
      </c>
      <c r="G27" s="102">
        <v>0.58160000000000001</v>
      </c>
      <c r="H27" s="102">
        <v>0.54210000000000003</v>
      </c>
      <c r="I27" s="124">
        <v>0.51849999999999996</v>
      </c>
      <c r="J27" s="124">
        <v>0.44140000000000001</v>
      </c>
      <c r="K27" s="124">
        <v>0.46229999999999999</v>
      </c>
      <c r="L27" s="124">
        <v>0.52780000000000005</v>
      </c>
      <c r="M27" s="124">
        <v>0.57130000000000003</v>
      </c>
      <c r="N27" s="124">
        <v>0.47710000000000002</v>
      </c>
      <c r="O27" s="124">
        <v>0.56669999999999998</v>
      </c>
      <c r="P27" s="126">
        <f t="shared" si="0"/>
        <v>6.7938999999999998</v>
      </c>
      <c r="Q27" s="127">
        <f>'reken 2'!O15</f>
        <v>13</v>
      </c>
      <c r="R27" s="128">
        <f t="shared" si="1"/>
        <v>0.52260769230769233</v>
      </c>
    </row>
    <row r="28" spans="1:18" ht="15" customHeight="1" x14ac:dyDescent="0.25">
      <c r="A28" s="123">
        <f t="shared" si="2"/>
        <v>26</v>
      </c>
      <c r="B28" s="92" t="s">
        <v>29</v>
      </c>
      <c r="C28" s="102">
        <v>0.58160000000000001</v>
      </c>
      <c r="D28" s="102">
        <v>0.44990000000000002</v>
      </c>
      <c r="E28" s="102">
        <v>0.55700000000000005</v>
      </c>
      <c r="F28" s="102">
        <v>0.51659999999999995</v>
      </c>
      <c r="G28" s="102">
        <v>0.58160000000000001</v>
      </c>
      <c r="H28" s="102">
        <v>0.54210000000000003</v>
      </c>
      <c r="I28" s="124">
        <v>0.51849999999999996</v>
      </c>
      <c r="J28" s="124">
        <v>0.44140000000000001</v>
      </c>
      <c r="K28" s="124">
        <v>0.46229999999999999</v>
      </c>
      <c r="L28" s="124">
        <v>0.52780000000000005</v>
      </c>
      <c r="M28" s="124">
        <v>0.57130000000000003</v>
      </c>
      <c r="N28" s="124">
        <v>0.47710000000000002</v>
      </c>
      <c r="O28" s="124">
        <v>0.56669999999999998</v>
      </c>
      <c r="P28" s="126">
        <f t="shared" si="0"/>
        <v>6.7938999999999998</v>
      </c>
      <c r="Q28" s="127">
        <f>'reken 2'!O57</f>
        <v>13</v>
      </c>
      <c r="R28" s="128">
        <f t="shared" si="1"/>
        <v>0.52260769230769233</v>
      </c>
    </row>
    <row r="29" spans="1:18" ht="15" customHeight="1" x14ac:dyDescent="0.25">
      <c r="A29" s="123">
        <f t="shared" si="2"/>
        <v>27</v>
      </c>
      <c r="B29" s="129" t="s">
        <v>73</v>
      </c>
      <c r="C29" s="125"/>
      <c r="D29" s="125"/>
      <c r="E29" s="125"/>
      <c r="F29" s="125"/>
      <c r="G29" s="125"/>
      <c r="H29" s="125"/>
      <c r="I29" s="124">
        <v>0.46689999999999998</v>
      </c>
      <c r="J29" s="124">
        <v>0.51859999999999995</v>
      </c>
      <c r="K29" s="124">
        <v>0.48730000000000001</v>
      </c>
      <c r="L29" s="124">
        <v>0.54979999999999996</v>
      </c>
      <c r="M29" s="124">
        <v>0.54010000000000002</v>
      </c>
      <c r="N29" s="124">
        <v>0.50270000000000004</v>
      </c>
      <c r="O29" s="124">
        <v>0.54810000000000003</v>
      </c>
      <c r="P29" s="126">
        <f t="shared" si="0"/>
        <v>3.6134999999999993</v>
      </c>
      <c r="Q29" s="127">
        <f>'reken 2'!O37</f>
        <v>7</v>
      </c>
      <c r="R29" s="128">
        <f t="shared" si="1"/>
        <v>0.51621428571428563</v>
      </c>
    </row>
    <row r="30" spans="1:18" ht="15" customHeight="1" x14ac:dyDescent="0.25">
      <c r="A30" s="123">
        <f t="shared" si="2"/>
        <v>28</v>
      </c>
      <c r="B30" s="92" t="s">
        <v>30</v>
      </c>
      <c r="C30" s="103"/>
      <c r="D30" s="103"/>
      <c r="E30" s="102">
        <v>0.47489999999999999</v>
      </c>
      <c r="F30" s="102">
        <v>0.51339999999999997</v>
      </c>
      <c r="G30" s="102"/>
      <c r="H30" s="102">
        <v>0.52059999999999995</v>
      </c>
      <c r="I30" s="124">
        <v>0.5131</v>
      </c>
      <c r="J30" s="124">
        <v>0.6079</v>
      </c>
      <c r="K30" s="124">
        <v>0.44569999999999999</v>
      </c>
      <c r="L30" s="124">
        <v>0.53600000000000003</v>
      </c>
      <c r="M30" s="125"/>
      <c r="N30" s="125"/>
      <c r="O30" s="125"/>
      <c r="P30" s="126">
        <f t="shared" si="0"/>
        <v>3.6115999999999997</v>
      </c>
      <c r="Q30" s="127">
        <f>'reken 2'!O4</f>
        <v>7</v>
      </c>
      <c r="R30" s="128">
        <f t="shared" si="1"/>
        <v>0.51594285714285715</v>
      </c>
    </row>
    <row r="31" spans="1:18" ht="15" customHeight="1" x14ac:dyDescent="0.25">
      <c r="A31" s="123">
        <f t="shared" si="2"/>
        <v>29</v>
      </c>
      <c r="B31" s="129" t="s">
        <v>38</v>
      </c>
      <c r="C31" s="125"/>
      <c r="D31" s="125"/>
      <c r="E31" s="125"/>
      <c r="F31" s="125"/>
      <c r="G31" s="125"/>
      <c r="H31" s="102">
        <v>0.47070000000000001</v>
      </c>
      <c r="I31" s="125"/>
      <c r="J31" s="124">
        <v>0.59289999999999998</v>
      </c>
      <c r="K31" s="124">
        <v>0.44419999999999998</v>
      </c>
      <c r="L31" s="124">
        <v>0.56689999999999996</v>
      </c>
      <c r="M31" s="124">
        <v>0.53159999999999996</v>
      </c>
      <c r="N31" s="124">
        <v>0.53249999999999997</v>
      </c>
      <c r="O31" s="124">
        <v>0.47039999999999998</v>
      </c>
      <c r="P31" s="126">
        <f t="shared" si="0"/>
        <v>3.6092</v>
      </c>
      <c r="Q31" s="127">
        <f>'reken 2'!O6</f>
        <v>7</v>
      </c>
      <c r="R31" s="128">
        <f t="shared" si="1"/>
        <v>0.51559999999999995</v>
      </c>
    </row>
    <row r="32" spans="1:18" ht="15" customHeight="1" x14ac:dyDescent="0.25">
      <c r="A32" s="123">
        <f t="shared" si="2"/>
        <v>30</v>
      </c>
      <c r="B32" s="129" t="s">
        <v>39</v>
      </c>
      <c r="C32" s="125"/>
      <c r="D32" s="125"/>
      <c r="E32" s="125"/>
      <c r="F32" s="125"/>
      <c r="G32" s="125"/>
      <c r="H32" s="102">
        <v>0.47070000000000001</v>
      </c>
      <c r="I32" s="125"/>
      <c r="J32" s="124">
        <v>0.59289999999999998</v>
      </c>
      <c r="K32" s="124">
        <v>0.44419999999999998</v>
      </c>
      <c r="L32" s="124">
        <v>0.56689999999999996</v>
      </c>
      <c r="M32" s="124">
        <v>0.53159999999999996</v>
      </c>
      <c r="N32" s="124">
        <v>0.53249999999999997</v>
      </c>
      <c r="O32" s="124">
        <v>0.47039999999999998</v>
      </c>
      <c r="P32" s="126">
        <f t="shared" si="0"/>
        <v>3.6092</v>
      </c>
      <c r="Q32" s="127">
        <f>'reken 2'!O17</f>
        <v>7</v>
      </c>
      <c r="R32" s="128">
        <f t="shared" si="1"/>
        <v>0.51559999999999995</v>
      </c>
    </row>
    <row r="33" spans="1:18" ht="15" customHeight="1" x14ac:dyDescent="0.25">
      <c r="A33" s="123">
        <f t="shared" si="2"/>
        <v>31</v>
      </c>
      <c r="B33" s="92" t="s">
        <v>16</v>
      </c>
      <c r="C33" s="102">
        <v>0.50680000000000003</v>
      </c>
      <c r="D33" s="102">
        <v>0.53969999999999996</v>
      </c>
      <c r="E33" s="102">
        <v>0.45540000000000003</v>
      </c>
      <c r="F33" s="102">
        <v>0.47739999999999999</v>
      </c>
      <c r="G33" s="102">
        <v>0.50680000000000003</v>
      </c>
      <c r="H33" s="102">
        <v>0.44719999999999999</v>
      </c>
      <c r="I33" s="124">
        <v>0.55449999999999999</v>
      </c>
      <c r="J33" s="124">
        <v>0.53139999999999998</v>
      </c>
      <c r="K33" s="125"/>
      <c r="L33" s="124">
        <v>0.53910000000000002</v>
      </c>
      <c r="M33" s="124">
        <v>0.49809999999999999</v>
      </c>
      <c r="N33" s="124">
        <v>0.55289999999999995</v>
      </c>
      <c r="O33" s="124">
        <v>0.53700000000000003</v>
      </c>
      <c r="P33" s="126">
        <f t="shared" si="0"/>
        <v>6.1463000000000001</v>
      </c>
      <c r="Q33" s="127">
        <f>'reken 2'!O36</f>
        <v>12</v>
      </c>
      <c r="R33" s="128">
        <f t="shared" si="1"/>
        <v>0.51219166666666671</v>
      </c>
    </row>
    <row r="34" spans="1:18" ht="15" customHeight="1" x14ac:dyDescent="0.25">
      <c r="A34" s="123">
        <f t="shared" si="2"/>
        <v>32</v>
      </c>
      <c r="B34" s="92" t="s">
        <v>99</v>
      </c>
      <c r="C34" s="102">
        <v>0.5242</v>
      </c>
      <c r="D34" s="102">
        <v>0.46989999999999998</v>
      </c>
      <c r="E34" s="102">
        <v>0.60760000000000003</v>
      </c>
      <c r="F34" s="102">
        <v>0.49740000000000001</v>
      </c>
      <c r="G34" s="102">
        <v>0.5242</v>
      </c>
      <c r="H34" s="102">
        <v>0.50860000000000005</v>
      </c>
      <c r="I34" s="124">
        <v>0.48799999999999999</v>
      </c>
      <c r="J34" s="124">
        <v>0.49370000000000003</v>
      </c>
      <c r="K34" s="124">
        <v>0.51490000000000002</v>
      </c>
      <c r="L34" s="124">
        <v>0.5998</v>
      </c>
      <c r="M34" s="124">
        <v>0.4536</v>
      </c>
      <c r="N34" s="124">
        <v>0.4733</v>
      </c>
      <c r="O34" s="124">
        <v>0.49509999999999998</v>
      </c>
      <c r="P34" s="126">
        <f t="shared" si="0"/>
        <v>6.6502999999999997</v>
      </c>
      <c r="Q34" s="127">
        <f>'reken 2'!O88</f>
        <v>13</v>
      </c>
      <c r="R34" s="128">
        <f t="shared" si="1"/>
        <v>0.5115615384615384</v>
      </c>
    </row>
    <row r="35" spans="1:18" ht="15" customHeight="1" x14ac:dyDescent="0.25">
      <c r="A35" s="123">
        <f t="shared" si="2"/>
        <v>33</v>
      </c>
      <c r="B35" s="92" t="s">
        <v>18</v>
      </c>
      <c r="C35" s="102">
        <v>0.4859</v>
      </c>
      <c r="D35" s="102">
        <v>0.51939999999999997</v>
      </c>
      <c r="E35" s="102">
        <v>0.48159999999999997</v>
      </c>
      <c r="F35" s="102">
        <v>0.47210000000000002</v>
      </c>
      <c r="G35" s="102">
        <v>0.4859</v>
      </c>
      <c r="H35" s="102">
        <v>0.51459999999999995</v>
      </c>
      <c r="I35" s="124">
        <v>0.55010000000000003</v>
      </c>
      <c r="J35" s="124">
        <v>0.57310000000000005</v>
      </c>
      <c r="K35" s="125"/>
      <c r="L35" s="125"/>
      <c r="M35" s="125"/>
      <c r="N35" s="125"/>
      <c r="O35" s="125"/>
      <c r="P35" s="126">
        <f t="shared" ref="P35:P66" si="3">SUM(C35:O35)</f>
        <v>4.0827</v>
      </c>
      <c r="Q35" s="127">
        <f>'reken 2'!O38</f>
        <v>8</v>
      </c>
      <c r="R35" s="128">
        <f t="shared" ref="R35:R66" si="4">P35/Q35</f>
        <v>0.5103375</v>
      </c>
    </row>
    <row r="36" spans="1:18" ht="15" customHeight="1" x14ac:dyDescent="0.25">
      <c r="A36" s="123">
        <f t="shared" si="2"/>
        <v>34</v>
      </c>
      <c r="B36" s="92" t="s">
        <v>77</v>
      </c>
      <c r="C36" s="102">
        <v>0.50309999999999999</v>
      </c>
      <c r="D36" s="102">
        <v>0.57420000000000004</v>
      </c>
      <c r="E36" s="102">
        <v>0.50770000000000004</v>
      </c>
      <c r="F36" s="125"/>
      <c r="G36" s="102">
        <v>0.50309999999999999</v>
      </c>
      <c r="H36" s="102">
        <v>0.57650000000000001</v>
      </c>
      <c r="I36" s="124">
        <v>0.49259999999999998</v>
      </c>
      <c r="J36" s="125"/>
      <c r="K36" s="125"/>
      <c r="L36" s="124">
        <v>0.41439999999999999</v>
      </c>
      <c r="M36" s="125"/>
      <c r="N36" s="125"/>
      <c r="O36" s="125"/>
      <c r="P36" s="126">
        <f t="shared" si="3"/>
        <v>3.5716000000000001</v>
      </c>
      <c r="Q36" s="127">
        <f>'reken 2'!O42</f>
        <v>7</v>
      </c>
      <c r="R36" s="128">
        <f t="shared" si="4"/>
        <v>0.51022857142857148</v>
      </c>
    </row>
    <row r="37" spans="1:18" ht="15" customHeight="1" x14ac:dyDescent="0.25">
      <c r="A37" s="123">
        <f t="shared" si="2"/>
        <v>35</v>
      </c>
      <c r="B37" s="92" t="s">
        <v>78</v>
      </c>
      <c r="C37" s="102">
        <v>0.50309999999999999</v>
      </c>
      <c r="D37" s="102">
        <v>0.57420000000000004</v>
      </c>
      <c r="E37" s="102">
        <v>0.50770000000000004</v>
      </c>
      <c r="F37" s="125"/>
      <c r="G37" s="102">
        <v>0.50309999999999999</v>
      </c>
      <c r="H37" s="102">
        <v>0.57650000000000001</v>
      </c>
      <c r="I37" s="124">
        <v>0.49259999999999998</v>
      </c>
      <c r="J37" s="125"/>
      <c r="K37" s="125"/>
      <c r="L37" s="124">
        <v>0.41439999999999999</v>
      </c>
      <c r="M37" s="125"/>
      <c r="N37" s="125"/>
      <c r="O37" s="125"/>
      <c r="P37" s="126">
        <f t="shared" si="3"/>
        <v>3.5716000000000001</v>
      </c>
      <c r="Q37" s="127">
        <f>'reken 2'!O106</f>
        <v>7</v>
      </c>
      <c r="R37" s="128">
        <f t="shared" si="4"/>
        <v>0.51022857142857148</v>
      </c>
    </row>
    <row r="38" spans="1:18" ht="15" customHeight="1" x14ac:dyDescent="0.25">
      <c r="A38" s="123">
        <f t="shared" si="2"/>
        <v>36</v>
      </c>
      <c r="B38" s="92" t="s">
        <v>74</v>
      </c>
      <c r="C38" s="102"/>
      <c r="D38" s="125"/>
      <c r="E38" s="125"/>
      <c r="F38" s="125"/>
      <c r="G38" s="125"/>
      <c r="H38" s="102">
        <v>0.4496</v>
      </c>
      <c r="I38" s="124">
        <v>0.46689999999999998</v>
      </c>
      <c r="J38" s="124">
        <v>0.51859999999999995</v>
      </c>
      <c r="K38" s="124">
        <v>0.48730000000000001</v>
      </c>
      <c r="L38" s="124">
        <v>0.54979999999999996</v>
      </c>
      <c r="M38" s="124">
        <v>0.54010000000000002</v>
      </c>
      <c r="N38" s="124">
        <v>0.50270000000000004</v>
      </c>
      <c r="O38" s="124">
        <v>0.54810000000000003</v>
      </c>
      <c r="P38" s="126">
        <f t="shared" si="3"/>
        <v>4.0630999999999995</v>
      </c>
      <c r="Q38" s="127">
        <f>'reken 2'!O108</f>
        <v>8</v>
      </c>
      <c r="R38" s="128">
        <f t="shared" si="4"/>
        <v>0.50788749999999994</v>
      </c>
    </row>
    <row r="39" spans="1:18" ht="15" customHeight="1" x14ac:dyDescent="0.25">
      <c r="A39" s="123">
        <f t="shared" si="2"/>
        <v>37</v>
      </c>
      <c r="B39" s="129" t="s">
        <v>34</v>
      </c>
      <c r="C39" s="102">
        <v>0.57299999999999995</v>
      </c>
      <c r="D39" s="102">
        <v>0.48730000000000001</v>
      </c>
      <c r="E39" s="102">
        <v>0.46439999999999998</v>
      </c>
      <c r="F39" s="102">
        <v>0.4899</v>
      </c>
      <c r="G39" s="102">
        <v>0.57299999999999995</v>
      </c>
      <c r="H39" s="102">
        <v>0.5121</v>
      </c>
      <c r="I39" s="124">
        <v>0.46949999999999997</v>
      </c>
      <c r="J39" s="124">
        <v>0.49669999999999997</v>
      </c>
      <c r="K39" s="125"/>
      <c r="L39" s="125"/>
      <c r="M39" s="124">
        <v>0.50419999999999998</v>
      </c>
      <c r="N39" s="125"/>
      <c r="O39" s="125"/>
      <c r="P39" s="126">
        <f t="shared" si="3"/>
        <v>4.5700999999999992</v>
      </c>
      <c r="Q39" s="127">
        <f>'reken 2'!O18</f>
        <v>9</v>
      </c>
      <c r="R39" s="128">
        <f t="shared" si="4"/>
        <v>0.50778888888888885</v>
      </c>
    </row>
    <row r="40" spans="1:18" ht="15" customHeight="1" x14ac:dyDescent="0.25">
      <c r="A40" s="123">
        <f t="shared" si="2"/>
        <v>38</v>
      </c>
      <c r="B40" s="129" t="s">
        <v>35</v>
      </c>
      <c r="C40" s="102">
        <v>0.57299999999999995</v>
      </c>
      <c r="D40" s="102">
        <v>0.48730000000000001</v>
      </c>
      <c r="E40" s="102">
        <v>0.46439999999999998</v>
      </c>
      <c r="F40" s="102">
        <v>0.4899</v>
      </c>
      <c r="G40" s="102">
        <v>0.57299999999999995</v>
      </c>
      <c r="H40" s="102">
        <v>0.5121</v>
      </c>
      <c r="I40" s="124">
        <v>0.46949999999999997</v>
      </c>
      <c r="J40" s="124">
        <v>0.49669999999999997</v>
      </c>
      <c r="K40" s="124">
        <v>0.53849999999999998</v>
      </c>
      <c r="L40" s="124">
        <v>0.46500000000000002</v>
      </c>
      <c r="M40" s="124">
        <v>0.50419999999999998</v>
      </c>
      <c r="N40" s="125"/>
      <c r="O40" s="125"/>
      <c r="P40" s="126">
        <f t="shared" si="3"/>
        <v>5.573599999999999</v>
      </c>
      <c r="Q40" s="127">
        <f>'reken 2'!O41</f>
        <v>11</v>
      </c>
      <c r="R40" s="128">
        <f t="shared" si="4"/>
        <v>0.50669090909090897</v>
      </c>
    </row>
    <row r="41" spans="1:18" ht="15" customHeight="1" x14ac:dyDescent="0.25">
      <c r="A41" s="123">
        <f t="shared" si="2"/>
        <v>39</v>
      </c>
      <c r="B41" s="129" t="s">
        <v>55</v>
      </c>
      <c r="C41" s="102">
        <v>0.4597</v>
      </c>
      <c r="D41" s="102">
        <v>0.49859999999999999</v>
      </c>
      <c r="E41" s="102">
        <v>0.55279999999999996</v>
      </c>
      <c r="F41" s="102">
        <v>0.56969999999999998</v>
      </c>
      <c r="G41" s="102">
        <v>0.4597</v>
      </c>
      <c r="H41" s="102">
        <v>0.47560000000000002</v>
      </c>
      <c r="I41" s="124">
        <v>0.44479999999999997</v>
      </c>
      <c r="J41" s="125"/>
      <c r="K41" s="124">
        <v>0.50729999999999997</v>
      </c>
      <c r="L41" s="125"/>
      <c r="M41" s="124">
        <v>0.48799999999999999</v>
      </c>
      <c r="N41" s="124">
        <v>0.54390000000000005</v>
      </c>
      <c r="O41" s="124">
        <v>0.5716</v>
      </c>
      <c r="P41" s="126">
        <f t="shared" si="3"/>
        <v>5.571699999999999</v>
      </c>
      <c r="Q41" s="127">
        <f>'reken 2'!O48</f>
        <v>11</v>
      </c>
      <c r="R41" s="128">
        <f t="shared" si="4"/>
        <v>0.50651818181818176</v>
      </c>
    </row>
    <row r="42" spans="1:18" ht="15" customHeight="1" x14ac:dyDescent="0.25">
      <c r="A42" s="123">
        <f t="shared" si="2"/>
        <v>40</v>
      </c>
      <c r="B42" s="92" t="s">
        <v>17</v>
      </c>
      <c r="C42" s="102">
        <v>0.50680000000000003</v>
      </c>
      <c r="D42" s="102">
        <v>0.53969999999999996</v>
      </c>
      <c r="E42" s="102">
        <v>0.45540000000000003</v>
      </c>
      <c r="F42" s="102">
        <v>0.47739999999999999</v>
      </c>
      <c r="G42" s="102">
        <v>0.50680000000000003</v>
      </c>
      <c r="H42" s="102">
        <v>0.44719999999999999</v>
      </c>
      <c r="I42" s="124">
        <v>0.55449999999999999</v>
      </c>
      <c r="J42" s="124">
        <v>0.53139999999999998</v>
      </c>
      <c r="K42" s="125"/>
      <c r="L42" s="124">
        <v>0.53910000000000002</v>
      </c>
      <c r="M42" s="125"/>
      <c r="N42" s="125"/>
      <c r="O42" s="125"/>
      <c r="P42" s="126">
        <f t="shared" si="3"/>
        <v>4.5583</v>
      </c>
      <c r="Q42" s="127">
        <f>'reken 2'!O102</f>
        <v>9</v>
      </c>
      <c r="R42" s="128">
        <f t="shared" si="4"/>
        <v>0.5064777777777778</v>
      </c>
    </row>
    <row r="43" spans="1:18" ht="15" customHeight="1" x14ac:dyDescent="0.25">
      <c r="A43" s="123">
        <f t="shared" si="2"/>
        <v>41</v>
      </c>
      <c r="B43" s="92" t="s">
        <v>98</v>
      </c>
      <c r="C43" s="102">
        <v>0.5242</v>
      </c>
      <c r="D43" s="102">
        <v>0.46989999999999998</v>
      </c>
      <c r="E43" s="102">
        <v>0.60760000000000003</v>
      </c>
      <c r="F43" s="102">
        <v>0.49740000000000001</v>
      </c>
      <c r="G43" s="102">
        <v>0.5242</v>
      </c>
      <c r="H43" s="102">
        <v>0.50860000000000005</v>
      </c>
      <c r="I43" s="124">
        <v>0.48799999999999999</v>
      </c>
      <c r="J43" s="124">
        <v>0.49370000000000003</v>
      </c>
      <c r="K43" s="124">
        <v>0.51490000000000002</v>
      </c>
      <c r="L43" s="125"/>
      <c r="M43" s="124">
        <v>0.4536</v>
      </c>
      <c r="N43" s="124">
        <v>0.4733</v>
      </c>
      <c r="O43" s="124">
        <v>0.49509999999999998</v>
      </c>
      <c r="P43" s="126">
        <f t="shared" si="3"/>
        <v>6.0504999999999995</v>
      </c>
      <c r="Q43" s="127">
        <f>'reken 2'!O71</f>
        <v>12</v>
      </c>
      <c r="R43" s="128">
        <f t="shared" si="4"/>
        <v>0.50420833333333326</v>
      </c>
    </row>
    <row r="44" spans="1:18" ht="15" customHeight="1" x14ac:dyDescent="0.25">
      <c r="A44" s="123">
        <f t="shared" si="2"/>
        <v>42</v>
      </c>
      <c r="B44" s="92" t="s">
        <v>13</v>
      </c>
      <c r="C44" s="102">
        <v>0.48949999999999999</v>
      </c>
      <c r="D44" s="102">
        <v>0.50919999999999999</v>
      </c>
      <c r="E44" s="102">
        <v>0.53610000000000002</v>
      </c>
      <c r="F44" s="102">
        <v>0.4859</v>
      </c>
      <c r="G44" s="102">
        <v>0.48949999999999999</v>
      </c>
      <c r="H44" s="102">
        <v>0.55769999999999997</v>
      </c>
      <c r="I44" s="124">
        <v>0.56540000000000001</v>
      </c>
      <c r="J44" s="124">
        <v>0.39560000000000001</v>
      </c>
      <c r="K44" s="125"/>
      <c r="L44" s="125"/>
      <c r="M44" s="125"/>
      <c r="N44" s="125"/>
      <c r="O44" s="125"/>
      <c r="P44" s="126">
        <f t="shared" si="3"/>
        <v>4.0289000000000001</v>
      </c>
      <c r="Q44" s="127">
        <f>'reken 2'!O5</f>
        <v>8</v>
      </c>
      <c r="R44" s="128">
        <f t="shared" si="4"/>
        <v>0.50361250000000002</v>
      </c>
    </row>
    <row r="45" spans="1:18" ht="15" customHeight="1" x14ac:dyDescent="0.25">
      <c r="A45" s="123">
        <f t="shared" si="2"/>
        <v>43</v>
      </c>
      <c r="B45" s="92" t="s">
        <v>14</v>
      </c>
      <c r="C45" s="102">
        <v>0.48949999999999999</v>
      </c>
      <c r="D45" s="102">
        <v>0.50919999999999999</v>
      </c>
      <c r="E45" s="102">
        <v>0.53610000000000002</v>
      </c>
      <c r="F45" s="102">
        <v>0.4859</v>
      </c>
      <c r="G45" s="102">
        <v>0.48949999999999999</v>
      </c>
      <c r="H45" s="102">
        <v>0.55769999999999997</v>
      </c>
      <c r="I45" s="124">
        <v>0.56540000000000001</v>
      </c>
      <c r="J45" s="124">
        <v>0.39560000000000001</v>
      </c>
      <c r="K45" s="125"/>
      <c r="L45" s="125"/>
      <c r="M45" s="125"/>
      <c r="N45" s="125"/>
      <c r="O45" s="125"/>
      <c r="P45" s="126">
        <f t="shared" si="3"/>
        <v>4.0289000000000001</v>
      </c>
      <c r="Q45" s="127">
        <f>'reken 2'!O76</f>
        <v>8</v>
      </c>
      <c r="R45" s="128">
        <f t="shared" si="4"/>
        <v>0.50361250000000002</v>
      </c>
    </row>
    <row r="46" spans="1:18" ht="15" customHeight="1" x14ac:dyDescent="0.25">
      <c r="A46" s="123">
        <f t="shared" si="2"/>
        <v>44</v>
      </c>
      <c r="B46" s="92" t="s">
        <v>76</v>
      </c>
      <c r="C46" s="102">
        <v>0.4859</v>
      </c>
      <c r="D46" s="102">
        <v>0.51939999999999997</v>
      </c>
      <c r="E46" s="102">
        <v>0.48159999999999997</v>
      </c>
      <c r="F46" s="102">
        <v>0.47210000000000002</v>
      </c>
      <c r="G46" s="102">
        <v>0.4859</v>
      </c>
      <c r="H46" s="102">
        <v>0.51459999999999995</v>
      </c>
      <c r="I46" s="125"/>
      <c r="J46" s="125"/>
      <c r="K46" s="124">
        <v>0.48449999999999999</v>
      </c>
      <c r="L46" s="124">
        <v>0.48249999999999998</v>
      </c>
      <c r="M46" s="124">
        <v>0.49280000000000002</v>
      </c>
      <c r="N46" s="125"/>
      <c r="O46" s="124">
        <v>0.5716</v>
      </c>
      <c r="P46" s="126">
        <f t="shared" si="3"/>
        <v>4.9909000000000008</v>
      </c>
      <c r="Q46" s="127">
        <f>'reken 2'!O68</f>
        <v>10</v>
      </c>
      <c r="R46" s="128">
        <f t="shared" si="4"/>
        <v>0.49909000000000009</v>
      </c>
    </row>
    <row r="47" spans="1:18" ht="15" customHeight="1" x14ac:dyDescent="0.25">
      <c r="A47" s="123">
        <f t="shared" si="2"/>
        <v>45</v>
      </c>
      <c r="B47" s="92" t="s">
        <v>36</v>
      </c>
      <c r="C47" s="125"/>
      <c r="D47" s="102">
        <v>0.47749999999999998</v>
      </c>
      <c r="E47" s="102">
        <v>0.4869</v>
      </c>
      <c r="F47" s="102">
        <v>0.5605</v>
      </c>
      <c r="G47" s="102"/>
      <c r="H47" s="102">
        <v>0.50839999999999996</v>
      </c>
      <c r="I47" s="124">
        <v>0.4975</v>
      </c>
      <c r="J47" s="124">
        <v>0.44569999999999999</v>
      </c>
      <c r="K47" s="124">
        <v>0.55649999999999999</v>
      </c>
      <c r="L47" s="124">
        <v>0.45490000000000003</v>
      </c>
      <c r="M47" s="124">
        <v>0.50439999999999996</v>
      </c>
      <c r="N47" s="124">
        <v>0.48010000000000003</v>
      </c>
      <c r="O47" s="125"/>
      <c r="P47" s="126">
        <f t="shared" si="3"/>
        <v>4.9723999999999995</v>
      </c>
      <c r="Q47" s="127">
        <f>'reken 2'!O9</f>
        <v>10</v>
      </c>
      <c r="R47" s="128">
        <f t="shared" si="4"/>
        <v>0.49723999999999996</v>
      </c>
    </row>
    <row r="48" spans="1:18" ht="15" customHeight="1" x14ac:dyDescent="0.25">
      <c r="A48" s="123">
        <f t="shared" si="2"/>
        <v>46</v>
      </c>
      <c r="B48" s="92" t="s">
        <v>37</v>
      </c>
      <c r="C48" s="125"/>
      <c r="D48" s="102">
        <v>0.47749999999999998</v>
      </c>
      <c r="E48" s="102">
        <v>0.4869</v>
      </c>
      <c r="F48" s="102">
        <v>0.5605</v>
      </c>
      <c r="G48" s="102"/>
      <c r="H48" s="102">
        <v>0.50839999999999996</v>
      </c>
      <c r="I48" s="124">
        <v>0.4975</v>
      </c>
      <c r="J48" s="124">
        <v>0.44569999999999999</v>
      </c>
      <c r="K48" s="124">
        <v>0.55649999999999999</v>
      </c>
      <c r="L48" s="124">
        <v>0.45490000000000003</v>
      </c>
      <c r="M48" s="124">
        <v>0.50439999999999996</v>
      </c>
      <c r="N48" s="124">
        <v>0.48010000000000003</v>
      </c>
      <c r="O48" s="125"/>
      <c r="P48" s="126">
        <f t="shared" si="3"/>
        <v>4.9723999999999995</v>
      </c>
      <c r="Q48" s="127">
        <f>'reken 2'!O22</f>
        <v>10</v>
      </c>
      <c r="R48" s="128">
        <f t="shared" si="4"/>
        <v>0.49723999999999996</v>
      </c>
    </row>
    <row r="49" spans="1:18" ht="15" customHeight="1" x14ac:dyDescent="0.25">
      <c r="A49" s="123">
        <f t="shared" si="2"/>
        <v>47</v>
      </c>
      <c r="B49" s="129" t="s">
        <v>54</v>
      </c>
      <c r="C49" s="102">
        <v>0.4597</v>
      </c>
      <c r="D49" s="102">
        <v>0.49859999999999999</v>
      </c>
      <c r="E49" s="102">
        <v>0.55279999999999996</v>
      </c>
      <c r="F49" s="102">
        <v>0.56969999999999998</v>
      </c>
      <c r="G49" s="102">
        <v>0.4597</v>
      </c>
      <c r="H49" s="102">
        <v>0.47560000000000002</v>
      </c>
      <c r="I49" s="124">
        <v>0.44479999999999997</v>
      </c>
      <c r="J49" s="124">
        <v>0.44309999999999999</v>
      </c>
      <c r="K49" s="124">
        <v>0.50729999999999997</v>
      </c>
      <c r="L49" s="125"/>
      <c r="M49" s="124">
        <v>0.48799999999999999</v>
      </c>
      <c r="N49" s="124">
        <v>0.54390000000000005</v>
      </c>
      <c r="O49" s="125"/>
      <c r="P49" s="126">
        <f t="shared" si="3"/>
        <v>5.4432</v>
      </c>
      <c r="Q49" s="127">
        <f>'reken 2'!O39</f>
        <v>11</v>
      </c>
      <c r="R49" s="128">
        <f t="shared" si="4"/>
        <v>0.49483636363636363</v>
      </c>
    </row>
    <row r="50" spans="1:18" ht="15" customHeight="1" x14ac:dyDescent="0.25">
      <c r="A50" s="123">
        <f t="shared" si="2"/>
        <v>48</v>
      </c>
      <c r="B50" s="92" t="s">
        <v>103</v>
      </c>
      <c r="C50" s="102">
        <v>0.47920000000000001</v>
      </c>
      <c r="D50" s="102">
        <v>0.4793</v>
      </c>
      <c r="E50" s="102">
        <v>0.53400000000000003</v>
      </c>
      <c r="F50" s="102">
        <v>0.47689999999999999</v>
      </c>
      <c r="G50" s="102">
        <v>0.47920000000000001</v>
      </c>
      <c r="H50" s="102">
        <v>0.4985</v>
      </c>
      <c r="I50" s="124">
        <v>0.49020000000000002</v>
      </c>
      <c r="J50" s="124">
        <v>0.45750000000000002</v>
      </c>
      <c r="K50" s="124">
        <v>0.48010000000000003</v>
      </c>
      <c r="L50" s="124">
        <v>0.55349999999999999</v>
      </c>
      <c r="M50" s="124">
        <v>0.4889</v>
      </c>
      <c r="N50" s="124">
        <v>0.46579999999999999</v>
      </c>
      <c r="O50" s="124">
        <v>0.53090000000000004</v>
      </c>
      <c r="P50" s="126">
        <f t="shared" si="3"/>
        <v>6.4139999999999997</v>
      </c>
      <c r="Q50" s="127">
        <f>'reken 2'!O72</f>
        <v>13</v>
      </c>
      <c r="R50" s="128">
        <f t="shared" si="4"/>
        <v>0.49338461538461537</v>
      </c>
    </row>
    <row r="51" spans="1:18" ht="15" customHeight="1" x14ac:dyDescent="0.25">
      <c r="A51" s="123">
        <f t="shared" si="2"/>
        <v>49</v>
      </c>
      <c r="B51" s="92" t="s">
        <v>104</v>
      </c>
      <c r="C51" s="102">
        <v>0.47920000000000001</v>
      </c>
      <c r="D51" s="102">
        <v>0.4793</v>
      </c>
      <c r="E51" s="102">
        <v>0.53400000000000003</v>
      </c>
      <c r="F51" s="102">
        <v>0.47689999999999999</v>
      </c>
      <c r="G51" s="102">
        <v>0.47920000000000001</v>
      </c>
      <c r="H51" s="102">
        <v>0.4985</v>
      </c>
      <c r="I51" s="124">
        <v>0.49020000000000002</v>
      </c>
      <c r="J51" s="124">
        <v>0.45750000000000002</v>
      </c>
      <c r="K51" s="124">
        <v>0.48010000000000003</v>
      </c>
      <c r="L51" s="124">
        <v>0.55349999999999999</v>
      </c>
      <c r="M51" s="124">
        <v>0.4889</v>
      </c>
      <c r="N51" s="124">
        <v>0.46579999999999999</v>
      </c>
      <c r="O51" s="124">
        <v>0.53090000000000004</v>
      </c>
      <c r="P51" s="126">
        <f t="shared" si="3"/>
        <v>6.4139999999999997</v>
      </c>
      <c r="Q51" s="127">
        <f>'reken 2'!O86</f>
        <v>13</v>
      </c>
      <c r="R51" s="128">
        <f t="shared" si="4"/>
        <v>0.49338461538461537</v>
      </c>
    </row>
    <row r="52" spans="1:18" ht="15" customHeight="1" x14ac:dyDescent="0.25">
      <c r="A52" s="123">
        <f t="shared" si="2"/>
        <v>50</v>
      </c>
      <c r="B52" s="129" t="s">
        <v>24</v>
      </c>
      <c r="C52" s="125"/>
      <c r="D52" s="125"/>
      <c r="E52" s="125"/>
      <c r="F52" s="126"/>
      <c r="G52" s="125"/>
      <c r="H52" s="104"/>
      <c r="I52" s="124">
        <v>0.52290000000000003</v>
      </c>
      <c r="J52" s="124">
        <v>0.45829999999999999</v>
      </c>
      <c r="K52" s="124">
        <v>0.45810000000000001</v>
      </c>
      <c r="L52" s="124">
        <v>0.52470000000000006</v>
      </c>
      <c r="M52" s="124">
        <v>0.51549999999999996</v>
      </c>
      <c r="N52" s="124">
        <v>0.48449999999999999</v>
      </c>
      <c r="O52" s="124">
        <v>0.4889</v>
      </c>
      <c r="P52" s="126">
        <f t="shared" si="3"/>
        <v>3.4529000000000001</v>
      </c>
      <c r="Q52" s="127">
        <f>'reken 2'!O45</f>
        <v>7</v>
      </c>
      <c r="R52" s="128">
        <f t="shared" si="4"/>
        <v>0.49327142857142858</v>
      </c>
    </row>
    <row r="53" spans="1:18" ht="15" customHeight="1" x14ac:dyDescent="0.25">
      <c r="A53" s="123">
        <f t="shared" si="2"/>
        <v>51</v>
      </c>
      <c r="B53" s="130" t="s">
        <v>25</v>
      </c>
      <c r="C53" s="125"/>
      <c r="D53" s="125"/>
      <c r="E53" s="126"/>
      <c r="F53" s="126"/>
      <c r="G53" s="125"/>
      <c r="H53" s="125"/>
      <c r="I53" s="124">
        <v>0.52290000000000003</v>
      </c>
      <c r="J53" s="124">
        <v>0.45829999999999999</v>
      </c>
      <c r="K53" s="124">
        <v>0.45810000000000001</v>
      </c>
      <c r="L53" s="124">
        <v>0.52470000000000006</v>
      </c>
      <c r="M53" s="124">
        <v>0.51549999999999996</v>
      </c>
      <c r="N53" s="124">
        <v>0.48449999999999999</v>
      </c>
      <c r="O53" s="124">
        <v>0.4889</v>
      </c>
      <c r="P53" s="126">
        <f t="shared" si="3"/>
        <v>3.4529000000000001</v>
      </c>
      <c r="Q53" s="127">
        <f>'reken 2'!O55</f>
        <v>7</v>
      </c>
      <c r="R53" s="128">
        <f t="shared" si="4"/>
        <v>0.49327142857142858</v>
      </c>
    </row>
    <row r="54" spans="1:18" ht="15" customHeight="1" x14ac:dyDescent="0.25">
      <c r="A54" s="123">
        <f t="shared" si="2"/>
        <v>52</v>
      </c>
      <c r="B54" s="92" t="s">
        <v>7</v>
      </c>
      <c r="C54" s="102">
        <v>0.46129999999999999</v>
      </c>
      <c r="D54" s="102">
        <v>0.47610000000000002</v>
      </c>
      <c r="E54" s="102">
        <v>0.54810000000000003</v>
      </c>
      <c r="F54" s="102">
        <v>0.5524</v>
      </c>
      <c r="G54" s="102">
        <v>0.46129999999999999</v>
      </c>
      <c r="H54" s="125"/>
      <c r="I54" s="124">
        <v>0.57840000000000003</v>
      </c>
      <c r="J54" s="124">
        <v>0.4385</v>
      </c>
      <c r="K54" s="124">
        <v>0.48770000000000002</v>
      </c>
      <c r="L54" s="124">
        <v>0.45989999999999998</v>
      </c>
      <c r="M54" s="124">
        <v>0.4657</v>
      </c>
      <c r="N54" s="124">
        <v>0.45579999999999998</v>
      </c>
      <c r="O54" s="124">
        <v>0.50619999999999998</v>
      </c>
      <c r="P54" s="126">
        <f t="shared" si="3"/>
        <v>5.8914</v>
      </c>
      <c r="Q54" s="127">
        <f>'reken 2'!O40</f>
        <v>12</v>
      </c>
      <c r="R54" s="128">
        <f t="shared" si="4"/>
        <v>0.49095</v>
      </c>
    </row>
    <row r="55" spans="1:18" ht="15" customHeight="1" x14ac:dyDescent="0.25">
      <c r="A55" s="123">
        <f t="shared" si="2"/>
        <v>53</v>
      </c>
      <c r="B55" s="92" t="s">
        <v>8</v>
      </c>
      <c r="C55" s="102">
        <v>0.46129999999999999</v>
      </c>
      <c r="D55" s="102">
        <v>0.47610000000000002</v>
      </c>
      <c r="E55" s="102">
        <v>0.54810000000000003</v>
      </c>
      <c r="F55" s="102">
        <v>0.5524</v>
      </c>
      <c r="G55" s="102">
        <v>0.46129999999999999</v>
      </c>
      <c r="H55" s="125"/>
      <c r="I55" s="124">
        <v>0.57840000000000003</v>
      </c>
      <c r="J55" s="124">
        <v>0.4385</v>
      </c>
      <c r="K55" s="124">
        <v>0.48770000000000002</v>
      </c>
      <c r="L55" s="124">
        <v>0.45989999999999998</v>
      </c>
      <c r="M55" s="124">
        <v>0.4657</v>
      </c>
      <c r="N55" s="124">
        <v>0.45579999999999998</v>
      </c>
      <c r="O55" s="124">
        <v>0.50619999999999998</v>
      </c>
      <c r="P55" s="126">
        <f t="shared" si="3"/>
        <v>5.8914</v>
      </c>
      <c r="Q55" s="127">
        <f>'reken 2'!O51</f>
        <v>12</v>
      </c>
      <c r="R55" s="128">
        <f t="shared" si="4"/>
        <v>0.49095</v>
      </c>
    </row>
    <row r="56" spans="1:18" ht="15" customHeight="1" x14ac:dyDescent="0.25">
      <c r="A56" s="123">
        <f t="shared" si="2"/>
        <v>54</v>
      </c>
      <c r="B56" s="92" t="s">
        <v>31</v>
      </c>
      <c r="C56" s="102">
        <v>0.37940000000000002</v>
      </c>
      <c r="D56" s="102">
        <v>0.4425</v>
      </c>
      <c r="E56" s="102">
        <v>0.47489999999999999</v>
      </c>
      <c r="F56" s="102">
        <v>0.51339999999999997</v>
      </c>
      <c r="G56" s="102">
        <v>0.37940000000000002</v>
      </c>
      <c r="H56" s="102">
        <v>0.52059999999999995</v>
      </c>
      <c r="I56" s="124">
        <v>0.5131</v>
      </c>
      <c r="J56" s="124">
        <v>0.6079</v>
      </c>
      <c r="K56" s="124">
        <v>0.44569999999999999</v>
      </c>
      <c r="L56" s="124">
        <v>0.53600000000000003</v>
      </c>
      <c r="M56" s="124">
        <v>0.52939999999999998</v>
      </c>
      <c r="N56" s="124">
        <v>0.54569999999999996</v>
      </c>
      <c r="O56" s="124">
        <v>0.49380000000000002</v>
      </c>
      <c r="P56" s="126">
        <f t="shared" si="3"/>
        <v>6.3817999999999993</v>
      </c>
      <c r="Q56" s="127">
        <f>'reken 2'!O93</f>
        <v>13</v>
      </c>
      <c r="R56" s="128">
        <f t="shared" si="4"/>
        <v>0.49090769230769227</v>
      </c>
    </row>
    <row r="57" spans="1:18" ht="15" customHeight="1" x14ac:dyDescent="0.25">
      <c r="A57" s="123">
        <f t="shared" si="2"/>
        <v>55</v>
      </c>
      <c r="B57" s="92" t="s">
        <v>51</v>
      </c>
      <c r="C57" s="125"/>
      <c r="D57" s="102">
        <v>0.46889999999999998</v>
      </c>
      <c r="E57" s="102">
        <v>0.49059999999999998</v>
      </c>
      <c r="F57" s="102">
        <v>0.60580000000000001</v>
      </c>
      <c r="G57" s="102"/>
      <c r="H57" s="102">
        <v>0.43959999999999999</v>
      </c>
      <c r="I57" s="124">
        <v>0.44990000000000002</v>
      </c>
      <c r="J57" s="124">
        <v>0.46970000000000001</v>
      </c>
      <c r="K57" s="124">
        <v>0.5151</v>
      </c>
      <c r="L57" s="124">
        <v>0.51029999999999998</v>
      </c>
      <c r="M57" s="124">
        <v>0.4627</v>
      </c>
      <c r="N57" s="124">
        <v>0.46810000000000002</v>
      </c>
      <c r="O57" s="125"/>
      <c r="P57" s="126">
        <f t="shared" si="3"/>
        <v>4.8807</v>
      </c>
      <c r="Q57" s="127">
        <f>'reken 2'!O16</f>
        <v>10</v>
      </c>
      <c r="R57" s="128">
        <f t="shared" si="4"/>
        <v>0.48807</v>
      </c>
    </row>
    <row r="58" spans="1:18" ht="15" customHeight="1" x14ac:dyDescent="0.25">
      <c r="A58" s="123">
        <f t="shared" si="2"/>
        <v>56</v>
      </c>
      <c r="B58" s="92" t="s">
        <v>52</v>
      </c>
      <c r="C58" s="125"/>
      <c r="D58" s="102">
        <v>0.46889999999999998</v>
      </c>
      <c r="E58" s="102">
        <v>0.49059999999999998</v>
      </c>
      <c r="F58" s="102">
        <v>0.60580000000000001</v>
      </c>
      <c r="G58" s="102"/>
      <c r="H58" s="102">
        <v>0.43959999999999999</v>
      </c>
      <c r="I58" s="124">
        <v>0.44990000000000002</v>
      </c>
      <c r="J58" s="124">
        <v>0.46970000000000001</v>
      </c>
      <c r="K58" s="124">
        <v>0.5151</v>
      </c>
      <c r="L58" s="124">
        <v>0.51029999999999998</v>
      </c>
      <c r="M58" s="124">
        <v>0.4627</v>
      </c>
      <c r="N58" s="124">
        <v>0.46810000000000002</v>
      </c>
      <c r="O58" s="125"/>
      <c r="P58" s="126">
        <f t="shared" si="3"/>
        <v>4.8807</v>
      </c>
      <c r="Q58" s="127">
        <f>'reken 2'!O30</f>
        <v>10</v>
      </c>
      <c r="R58" s="128">
        <f t="shared" si="4"/>
        <v>0.48807</v>
      </c>
    </row>
    <row r="59" spans="1:18" ht="15" customHeight="1" x14ac:dyDescent="0.25">
      <c r="A59" s="123">
        <f t="shared" si="2"/>
        <v>57</v>
      </c>
      <c r="B59" s="129" t="s">
        <v>49</v>
      </c>
      <c r="C59" s="102">
        <v>0.49709999999999999</v>
      </c>
      <c r="D59" s="102">
        <v>0.51019999999999999</v>
      </c>
      <c r="E59" s="102">
        <v>0.48199999999999998</v>
      </c>
      <c r="F59" s="102">
        <v>0.54749999999999999</v>
      </c>
      <c r="G59" s="102">
        <v>0.49709999999999999</v>
      </c>
      <c r="H59" s="102">
        <v>0.43859999999999999</v>
      </c>
      <c r="I59" s="124">
        <v>0.3836</v>
      </c>
      <c r="J59" s="124">
        <v>0.50049999999999994</v>
      </c>
      <c r="K59" s="125"/>
      <c r="L59" s="124">
        <v>0.48039999999999999</v>
      </c>
      <c r="M59" s="124">
        <v>0.4748</v>
      </c>
      <c r="N59" s="124">
        <v>0.49469999999999997</v>
      </c>
      <c r="O59" s="124">
        <v>0.53459999999999996</v>
      </c>
      <c r="P59" s="126">
        <f t="shared" si="3"/>
        <v>5.8411000000000008</v>
      </c>
      <c r="Q59" s="127">
        <f>'reken 2'!O27</f>
        <v>12</v>
      </c>
      <c r="R59" s="128">
        <f t="shared" si="4"/>
        <v>0.4867583333333334</v>
      </c>
    </row>
    <row r="60" spans="1:18" ht="15" customHeight="1" x14ac:dyDescent="0.25">
      <c r="A60" s="123">
        <f t="shared" si="2"/>
        <v>58</v>
      </c>
      <c r="B60" s="129" t="s">
        <v>50</v>
      </c>
      <c r="C60" s="102">
        <v>0.49709999999999999</v>
      </c>
      <c r="D60" s="102">
        <v>0.51019999999999999</v>
      </c>
      <c r="E60" s="102">
        <v>0.48199999999999998</v>
      </c>
      <c r="F60" s="102">
        <v>0.54749999999999999</v>
      </c>
      <c r="G60" s="102">
        <v>0.49709999999999999</v>
      </c>
      <c r="H60" s="102">
        <v>0.43859999999999999</v>
      </c>
      <c r="I60" s="124">
        <v>0.3836</v>
      </c>
      <c r="J60" s="124">
        <v>0.50049999999999994</v>
      </c>
      <c r="K60" s="125"/>
      <c r="L60" s="124">
        <v>0.48039999999999999</v>
      </c>
      <c r="M60" s="124">
        <v>0.4748</v>
      </c>
      <c r="N60" s="124">
        <v>0.49469999999999997</v>
      </c>
      <c r="O60" s="124">
        <v>0.53459999999999996</v>
      </c>
      <c r="P60" s="126">
        <f t="shared" si="3"/>
        <v>5.8411000000000008</v>
      </c>
      <c r="Q60" s="127">
        <f>'reken 2'!O97</f>
        <v>12</v>
      </c>
      <c r="R60" s="128">
        <f t="shared" si="4"/>
        <v>0.4867583333333334</v>
      </c>
    </row>
    <row r="61" spans="1:18" ht="15" customHeight="1" x14ac:dyDescent="0.25">
      <c r="A61" s="123">
        <f t="shared" si="2"/>
        <v>59</v>
      </c>
      <c r="B61" s="92" t="s">
        <v>43</v>
      </c>
      <c r="C61" s="102">
        <v>0.5524</v>
      </c>
      <c r="D61" s="102">
        <v>0.4088</v>
      </c>
      <c r="E61" s="102">
        <v>0.49080000000000001</v>
      </c>
      <c r="F61" s="102">
        <v>0.47399999999999998</v>
      </c>
      <c r="G61" s="102">
        <v>0.5524</v>
      </c>
      <c r="H61" s="102">
        <v>0.44969999999999999</v>
      </c>
      <c r="I61" s="124">
        <v>0.48909999999999998</v>
      </c>
      <c r="J61" s="124">
        <v>0.44309999999999999</v>
      </c>
      <c r="K61" s="124">
        <v>0.48449999999999999</v>
      </c>
      <c r="L61" s="124">
        <v>0.3901</v>
      </c>
      <c r="M61" s="124">
        <v>0.52939999999999998</v>
      </c>
      <c r="N61" s="124">
        <v>0.54569999999999996</v>
      </c>
      <c r="O61" s="124">
        <v>0.49380000000000002</v>
      </c>
      <c r="P61" s="126">
        <f t="shared" si="3"/>
        <v>6.3037999999999998</v>
      </c>
      <c r="Q61" s="127">
        <f>'reken 2'!O52</f>
        <v>13</v>
      </c>
      <c r="R61" s="128">
        <f t="shared" si="4"/>
        <v>0.48490769230769232</v>
      </c>
    </row>
    <row r="62" spans="1:18" ht="15" customHeight="1" x14ac:dyDescent="0.25">
      <c r="A62" s="123">
        <f t="shared" si="2"/>
        <v>60</v>
      </c>
      <c r="B62" s="92" t="s">
        <v>45</v>
      </c>
      <c r="C62" s="125"/>
      <c r="D62" s="103"/>
      <c r="E62" s="102">
        <v>0.51619999999999999</v>
      </c>
      <c r="F62" s="102">
        <v>0.41849999999999998</v>
      </c>
      <c r="G62" s="102"/>
      <c r="H62" s="102">
        <v>0.43459999999999999</v>
      </c>
      <c r="I62" s="125"/>
      <c r="J62" s="124">
        <v>0.43259999999999998</v>
      </c>
      <c r="K62" s="125"/>
      <c r="L62" s="125"/>
      <c r="M62" s="124">
        <v>0.49809999999999999</v>
      </c>
      <c r="N62" s="124">
        <v>0.55289999999999995</v>
      </c>
      <c r="O62" s="124">
        <v>0.53700000000000003</v>
      </c>
      <c r="P62" s="126">
        <f t="shared" si="3"/>
        <v>3.3898999999999999</v>
      </c>
      <c r="Q62" s="127">
        <f>'reken 2'!O49</f>
        <v>7</v>
      </c>
      <c r="R62" s="128">
        <f t="shared" si="4"/>
        <v>0.48427142857142857</v>
      </c>
    </row>
    <row r="63" spans="1:18" ht="15" customHeight="1" x14ac:dyDescent="0.25">
      <c r="A63" s="123">
        <f t="shared" si="2"/>
        <v>61</v>
      </c>
      <c r="B63" s="92" t="s">
        <v>60</v>
      </c>
      <c r="C63" s="102">
        <v>0.47870000000000001</v>
      </c>
      <c r="D63" s="102">
        <v>0.46339999999999998</v>
      </c>
      <c r="E63" s="102">
        <v>0.4194</v>
      </c>
      <c r="F63" s="102">
        <v>0.49359999999999998</v>
      </c>
      <c r="G63" s="102">
        <v>0.47870000000000001</v>
      </c>
      <c r="H63" s="102">
        <v>0.50570000000000004</v>
      </c>
      <c r="I63" s="124">
        <v>0.44440000000000002</v>
      </c>
      <c r="J63" s="124">
        <v>0.51819999999999999</v>
      </c>
      <c r="K63" s="124">
        <v>0.48430000000000001</v>
      </c>
      <c r="L63" s="125"/>
      <c r="M63" s="125"/>
      <c r="N63" s="125"/>
      <c r="O63" s="125"/>
      <c r="P63" s="126">
        <f t="shared" si="3"/>
        <v>4.2864000000000004</v>
      </c>
      <c r="Q63" s="127">
        <f>'reken 2'!O20</f>
        <v>9</v>
      </c>
      <c r="R63" s="128">
        <f t="shared" si="4"/>
        <v>0.47626666666666673</v>
      </c>
    </row>
    <row r="64" spans="1:18" ht="15" customHeight="1" x14ac:dyDescent="0.25">
      <c r="A64" s="123">
        <f t="shared" si="2"/>
        <v>62</v>
      </c>
      <c r="B64" s="92" t="s">
        <v>61</v>
      </c>
      <c r="C64" s="102">
        <v>0.47870000000000001</v>
      </c>
      <c r="D64" s="102">
        <v>0.46339999999999998</v>
      </c>
      <c r="E64" s="102">
        <v>0.4194</v>
      </c>
      <c r="F64" s="102">
        <v>0.49359999999999998</v>
      </c>
      <c r="G64" s="102">
        <v>0.47870000000000001</v>
      </c>
      <c r="H64" s="102">
        <v>0.50570000000000004</v>
      </c>
      <c r="I64" s="124">
        <v>0.44440000000000002</v>
      </c>
      <c r="J64" s="124">
        <v>0.51819999999999999</v>
      </c>
      <c r="K64" s="124">
        <v>0.48430000000000001</v>
      </c>
      <c r="L64" s="125"/>
      <c r="M64" s="125"/>
      <c r="N64" s="125"/>
      <c r="O64" s="125"/>
      <c r="P64" s="126">
        <f t="shared" si="3"/>
        <v>4.2864000000000004</v>
      </c>
      <c r="Q64" s="127">
        <f>'reken 2'!O85</f>
        <v>9</v>
      </c>
      <c r="R64" s="128">
        <f t="shared" si="4"/>
        <v>0.47626666666666673</v>
      </c>
    </row>
    <row r="65" spans="1:18" ht="15" customHeight="1" x14ac:dyDescent="0.25">
      <c r="A65" s="123">
        <f t="shared" si="2"/>
        <v>63</v>
      </c>
      <c r="B65" s="92" t="s">
        <v>42</v>
      </c>
      <c r="C65" s="102">
        <v>0.5524</v>
      </c>
      <c r="D65" s="102">
        <v>0.4088</v>
      </c>
      <c r="E65" s="102">
        <v>0.49080000000000001</v>
      </c>
      <c r="F65" s="102">
        <v>0.47399999999999998</v>
      </c>
      <c r="G65" s="102">
        <v>0.5524</v>
      </c>
      <c r="H65" s="102">
        <v>0.44969999999999999</v>
      </c>
      <c r="I65" s="124">
        <v>0.48909999999999998</v>
      </c>
      <c r="J65" s="125"/>
      <c r="K65" s="125"/>
      <c r="L65" s="124">
        <v>0.3901</v>
      </c>
      <c r="M65" s="125"/>
      <c r="N65" s="125"/>
      <c r="O65" s="125"/>
      <c r="P65" s="126">
        <f t="shared" si="3"/>
        <v>3.8072999999999997</v>
      </c>
      <c r="Q65" s="127">
        <f>'reken 2'!O7</f>
        <v>8</v>
      </c>
      <c r="R65" s="128">
        <f t="shared" si="4"/>
        <v>0.47591249999999996</v>
      </c>
    </row>
    <row r="66" spans="1:18" ht="15" customHeight="1" x14ac:dyDescent="0.25">
      <c r="A66" s="123">
        <f t="shared" si="2"/>
        <v>64</v>
      </c>
      <c r="B66" s="92" t="s">
        <v>46</v>
      </c>
      <c r="C66" s="102">
        <v>0.42220000000000002</v>
      </c>
      <c r="D66" s="102">
        <v>0.40260000000000001</v>
      </c>
      <c r="E66" s="102">
        <v>0.40289999999999998</v>
      </c>
      <c r="F66" s="102">
        <v>0.45350000000000001</v>
      </c>
      <c r="G66" s="102">
        <v>0.42220000000000002</v>
      </c>
      <c r="H66" s="102">
        <v>0.50539999999999996</v>
      </c>
      <c r="I66" s="124">
        <v>0.5131</v>
      </c>
      <c r="J66" s="124">
        <v>0.55059999999999998</v>
      </c>
      <c r="K66" s="124">
        <v>0.47470000000000001</v>
      </c>
      <c r="L66" s="124">
        <v>0.51749999999999996</v>
      </c>
      <c r="M66" s="124">
        <v>0.48330000000000001</v>
      </c>
      <c r="N66" s="124">
        <v>0.4486</v>
      </c>
      <c r="O66" s="124">
        <v>0.43580000000000002</v>
      </c>
      <c r="P66" s="126">
        <f t="shared" si="3"/>
        <v>6.0324000000000009</v>
      </c>
      <c r="Q66" s="127">
        <f>'reken 2'!O12</f>
        <v>13</v>
      </c>
      <c r="R66" s="128">
        <f t="shared" si="4"/>
        <v>0.4640307692307693</v>
      </c>
    </row>
    <row r="67" spans="1:18" ht="15" customHeight="1" x14ac:dyDescent="0.25">
      <c r="A67" s="123">
        <f t="shared" si="2"/>
        <v>65</v>
      </c>
      <c r="B67" s="92" t="s">
        <v>47</v>
      </c>
      <c r="C67" s="102">
        <v>0.42220000000000002</v>
      </c>
      <c r="D67" s="102">
        <v>0.40260000000000001</v>
      </c>
      <c r="E67" s="102">
        <v>0.40289999999999998</v>
      </c>
      <c r="F67" s="102">
        <v>0.45350000000000001</v>
      </c>
      <c r="G67" s="102">
        <v>0.42220000000000002</v>
      </c>
      <c r="H67" s="102">
        <v>0.50539999999999996</v>
      </c>
      <c r="I67" s="124">
        <v>0.5131</v>
      </c>
      <c r="J67" s="124">
        <v>0.55059999999999998</v>
      </c>
      <c r="K67" s="124">
        <v>0.47470000000000001</v>
      </c>
      <c r="L67" s="124">
        <v>0.51749999999999996</v>
      </c>
      <c r="M67" s="124">
        <v>0.48330000000000001</v>
      </c>
      <c r="N67" s="124">
        <v>0.4486</v>
      </c>
      <c r="O67" s="124">
        <v>0.43580000000000002</v>
      </c>
      <c r="P67" s="126">
        <f t="shared" ref="P67:P87" si="5">SUM(C67:O67)</f>
        <v>6.0324000000000009</v>
      </c>
      <c r="Q67" s="127">
        <f>'reken 2'!O95</f>
        <v>13</v>
      </c>
      <c r="R67" s="128">
        <f t="shared" ref="R67:R87" si="6">P67/Q67</f>
        <v>0.4640307692307693</v>
      </c>
    </row>
    <row r="68" spans="1:18" ht="15" customHeight="1" x14ac:dyDescent="0.25">
      <c r="A68" s="123">
        <f t="shared" si="2"/>
        <v>66</v>
      </c>
      <c r="B68" s="92" t="s">
        <v>93</v>
      </c>
      <c r="C68" s="125"/>
      <c r="D68" s="102">
        <v>0.36649999999999999</v>
      </c>
      <c r="E68" s="102">
        <v>0.48099999999999998</v>
      </c>
      <c r="F68" s="102">
        <v>0.45419999999999999</v>
      </c>
      <c r="G68" s="125"/>
      <c r="H68" s="102">
        <v>0.52829999999999999</v>
      </c>
      <c r="I68" s="124">
        <v>0.45639999999999997</v>
      </c>
      <c r="J68" s="124">
        <v>0.44479999999999997</v>
      </c>
      <c r="K68" s="124">
        <v>0.46010000000000001</v>
      </c>
      <c r="L68" s="124">
        <v>0.47020000000000001</v>
      </c>
      <c r="M68" s="125"/>
      <c r="N68" s="125"/>
      <c r="O68" s="124">
        <v>0.50860000000000005</v>
      </c>
      <c r="P68" s="126">
        <f t="shared" si="5"/>
        <v>4.1701000000000006</v>
      </c>
      <c r="Q68" s="127">
        <f>'reken 2'!O66</f>
        <v>9</v>
      </c>
      <c r="R68" s="128">
        <f t="shared" si="6"/>
        <v>0.4633444444444445</v>
      </c>
    </row>
    <row r="69" spans="1:18" ht="15" customHeight="1" x14ac:dyDescent="0.25">
      <c r="A69" s="123">
        <f t="shared" ref="A69:A110" si="7">A68+1</f>
        <v>67</v>
      </c>
      <c r="B69" s="92" t="s">
        <v>94</v>
      </c>
      <c r="C69" s="125"/>
      <c r="D69" s="102">
        <v>0.36649999999999999</v>
      </c>
      <c r="E69" s="102">
        <v>0.48099999999999998</v>
      </c>
      <c r="F69" s="102">
        <v>0.45419999999999999</v>
      </c>
      <c r="G69" s="125"/>
      <c r="H69" s="102">
        <v>0.52829999999999999</v>
      </c>
      <c r="I69" s="124">
        <v>0.45639999999999997</v>
      </c>
      <c r="J69" s="124">
        <v>0.44479999999999997</v>
      </c>
      <c r="K69" s="124">
        <v>0.46010000000000001</v>
      </c>
      <c r="L69" s="124">
        <v>0.47020000000000001</v>
      </c>
      <c r="M69" s="125"/>
      <c r="N69" s="125"/>
      <c r="O69" s="124">
        <v>0.50860000000000005</v>
      </c>
      <c r="P69" s="126">
        <f t="shared" si="5"/>
        <v>4.1701000000000006</v>
      </c>
      <c r="Q69" s="127">
        <f>'reken 2'!O77</f>
        <v>9</v>
      </c>
      <c r="R69" s="128">
        <f t="shared" si="6"/>
        <v>0.4633444444444445</v>
      </c>
    </row>
    <row r="70" spans="1:18" ht="15" customHeight="1" x14ac:dyDescent="0.25">
      <c r="A70" s="123">
        <f t="shared" si="7"/>
        <v>68</v>
      </c>
      <c r="B70" s="92" t="s">
        <v>48</v>
      </c>
      <c r="C70" s="125"/>
      <c r="D70" s="125"/>
      <c r="E70" s="102">
        <v>0.46350000000000002</v>
      </c>
      <c r="F70" s="102">
        <v>0.47620000000000001</v>
      </c>
      <c r="G70" s="102"/>
      <c r="H70" s="102">
        <v>0.45169999999999999</v>
      </c>
      <c r="I70" s="124">
        <v>0.4461</v>
      </c>
      <c r="J70" s="124">
        <v>0.49980000000000002</v>
      </c>
      <c r="K70" s="124">
        <v>0.499</v>
      </c>
      <c r="L70" s="124">
        <v>0.45889999999999997</v>
      </c>
      <c r="M70" s="124">
        <v>0.4879</v>
      </c>
      <c r="N70" s="124">
        <v>0.43269999999999997</v>
      </c>
      <c r="O70" s="124">
        <v>0.40250000000000002</v>
      </c>
      <c r="P70" s="126">
        <f t="shared" si="5"/>
        <v>4.6182999999999996</v>
      </c>
      <c r="Q70" s="127">
        <f>'reken 2'!O24</f>
        <v>10</v>
      </c>
      <c r="R70" s="128">
        <f t="shared" si="6"/>
        <v>0.46182999999999996</v>
      </c>
    </row>
    <row r="71" spans="1:18" ht="15" customHeight="1" x14ac:dyDescent="0.25">
      <c r="A71" s="123">
        <f t="shared" si="7"/>
        <v>69</v>
      </c>
      <c r="B71" s="92" t="s">
        <v>40</v>
      </c>
      <c r="C71" s="125"/>
      <c r="D71" s="125"/>
      <c r="E71" s="102">
        <v>0.49130000000000001</v>
      </c>
      <c r="F71" s="102">
        <v>0.53069999999999995</v>
      </c>
      <c r="G71" s="102"/>
      <c r="H71" s="102">
        <v>0.41570000000000001</v>
      </c>
      <c r="I71" s="125"/>
      <c r="J71" s="125"/>
      <c r="K71" s="124">
        <v>0.46860000000000002</v>
      </c>
      <c r="L71" s="124">
        <v>0.45950000000000002</v>
      </c>
      <c r="M71" s="125"/>
      <c r="N71" s="124">
        <v>0.39429999999999998</v>
      </c>
      <c r="O71" s="124">
        <v>0.45800000000000002</v>
      </c>
      <c r="P71" s="126">
        <f t="shared" si="5"/>
        <v>3.2181000000000002</v>
      </c>
      <c r="Q71" s="127">
        <f>'reken 2'!O3</f>
        <v>7</v>
      </c>
      <c r="R71" s="128">
        <f t="shared" si="6"/>
        <v>0.45972857142857143</v>
      </c>
    </row>
    <row r="72" spans="1:18" ht="15" customHeight="1" x14ac:dyDescent="0.25">
      <c r="A72" s="123">
        <f t="shared" si="7"/>
        <v>70</v>
      </c>
      <c r="B72" s="92" t="s">
        <v>41</v>
      </c>
      <c r="C72" s="125"/>
      <c r="D72" s="125"/>
      <c r="E72" s="102">
        <v>0.49130000000000001</v>
      </c>
      <c r="F72" s="102">
        <v>0.53069999999999995</v>
      </c>
      <c r="G72" s="102"/>
      <c r="H72" s="102">
        <v>0.41570000000000001</v>
      </c>
      <c r="I72" s="125"/>
      <c r="J72" s="125"/>
      <c r="K72" s="124">
        <v>0.46860000000000002</v>
      </c>
      <c r="L72" s="124">
        <v>0.45950000000000002</v>
      </c>
      <c r="M72" s="125"/>
      <c r="N72" s="124">
        <v>0.39429999999999998</v>
      </c>
      <c r="O72" s="124">
        <v>0.45800000000000002</v>
      </c>
      <c r="P72" s="126">
        <f t="shared" si="5"/>
        <v>3.2181000000000002</v>
      </c>
      <c r="Q72" s="127">
        <f>'reken 2'!O25</f>
        <v>7</v>
      </c>
      <c r="R72" s="128">
        <f t="shared" si="6"/>
        <v>0.45972857142857143</v>
      </c>
    </row>
    <row r="73" spans="1:18" ht="15" customHeight="1" x14ac:dyDescent="0.25">
      <c r="A73" s="123">
        <f t="shared" si="7"/>
        <v>71</v>
      </c>
      <c r="B73" s="92" t="s">
        <v>53</v>
      </c>
      <c r="C73" s="125"/>
      <c r="D73" s="125"/>
      <c r="E73" s="102">
        <v>0.46350000000000002</v>
      </c>
      <c r="F73" s="102">
        <v>0.47620000000000001</v>
      </c>
      <c r="G73" s="102"/>
      <c r="H73" s="102">
        <v>0.45169999999999999</v>
      </c>
      <c r="I73" s="124">
        <v>0.4461</v>
      </c>
      <c r="J73" s="124">
        <v>0.49980000000000002</v>
      </c>
      <c r="K73" s="125"/>
      <c r="L73" s="125"/>
      <c r="M73" s="124">
        <v>0.4879</v>
      </c>
      <c r="N73" s="124">
        <v>0.43269999999999997</v>
      </c>
      <c r="O73" s="124">
        <v>0.40250000000000002</v>
      </c>
      <c r="P73" s="126">
        <f t="shared" si="5"/>
        <v>3.6603999999999997</v>
      </c>
      <c r="Q73" s="127">
        <f>'reken 2'!O58</f>
        <v>8</v>
      </c>
      <c r="R73" s="128">
        <f t="shared" si="6"/>
        <v>0.45754999999999996</v>
      </c>
    </row>
    <row r="74" spans="1:18" ht="15" customHeight="1" x14ac:dyDescent="0.25">
      <c r="A74" s="123">
        <f t="shared" si="7"/>
        <v>72</v>
      </c>
      <c r="B74" s="129" t="s">
        <v>91</v>
      </c>
      <c r="C74" s="125"/>
      <c r="D74" s="125"/>
      <c r="E74" s="102">
        <v>0.46150000000000002</v>
      </c>
      <c r="F74" s="102">
        <v>0.50360000000000005</v>
      </c>
      <c r="G74" s="102"/>
      <c r="H74" s="102">
        <v>0.49919999999999998</v>
      </c>
      <c r="I74" s="124">
        <v>0.46689999999999998</v>
      </c>
      <c r="J74" s="124">
        <v>0.27700000000000002</v>
      </c>
      <c r="K74" s="124">
        <v>0.46850000000000003</v>
      </c>
      <c r="L74" s="124">
        <v>0.45679999999999998</v>
      </c>
      <c r="M74" s="124">
        <v>0.50049999999999994</v>
      </c>
      <c r="N74" s="125"/>
      <c r="O74" s="124">
        <v>0.40989999999999999</v>
      </c>
      <c r="P74" s="126">
        <f t="shared" si="5"/>
        <v>4.0439000000000007</v>
      </c>
      <c r="Q74" s="127">
        <f>'reken 2'!O64</f>
        <v>9</v>
      </c>
      <c r="R74" s="128">
        <f t="shared" si="6"/>
        <v>0.44932222222222229</v>
      </c>
    </row>
    <row r="75" spans="1:18" ht="15" customHeight="1" x14ac:dyDescent="0.25">
      <c r="A75" s="123">
        <f t="shared" si="7"/>
        <v>73</v>
      </c>
      <c r="B75" s="129" t="s">
        <v>92</v>
      </c>
      <c r="C75" s="125"/>
      <c r="D75" s="125"/>
      <c r="E75" s="102">
        <v>0.46150000000000002</v>
      </c>
      <c r="F75" s="102">
        <v>0.50360000000000005</v>
      </c>
      <c r="G75" s="102"/>
      <c r="H75" s="102">
        <v>0.49919999999999998</v>
      </c>
      <c r="I75" s="124">
        <v>0.46689999999999998</v>
      </c>
      <c r="J75" s="124">
        <v>0.27700000000000002</v>
      </c>
      <c r="K75" s="124">
        <v>0.46850000000000003</v>
      </c>
      <c r="L75" s="124">
        <v>0.45679999999999998</v>
      </c>
      <c r="M75" s="124">
        <v>0.50049999999999994</v>
      </c>
      <c r="N75" s="125"/>
      <c r="O75" s="124">
        <v>0.40989999999999999</v>
      </c>
      <c r="P75" s="126">
        <f t="shared" si="5"/>
        <v>4.0439000000000007</v>
      </c>
      <c r="Q75" s="127">
        <f>'reken 2'!O91</f>
        <v>9</v>
      </c>
      <c r="R75" s="128">
        <f t="shared" si="6"/>
        <v>0.44932222222222229</v>
      </c>
    </row>
    <row r="76" spans="1:18" ht="15" customHeight="1" x14ac:dyDescent="0.25">
      <c r="A76" s="123">
        <f t="shared" si="7"/>
        <v>74</v>
      </c>
      <c r="B76" s="129" t="s">
        <v>71</v>
      </c>
      <c r="C76" s="102">
        <v>0.4677</v>
      </c>
      <c r="D76" s="102">
        <v>0.5</v>
      </c>
      <c r="E76" s="102">
        <v>0.36499999999999999</v>
      </c>
      <c r="F76" s="102">
        <v>0.3488</v>
      </c>
      <c r="G76" s="102">
        <v>0.4677</v>
      </c>
      <c r="H76" s="102">
        <v>0.44130000000000003</v>
      </c>
      <c r="I76" s="124">
        <v>0.40089999999999998</v>
      </c>
      <c r="J76" s="124">
        <v>0.50680000000000003</v>
      </c>
      <c r="K76" s="125"/>
      <c r="L76" s="125"/>
      <c r="M76" s="125"/>
      <c r="N76" s="124">
        <v>0.47520000000000001</v>
      </c>
      <c r="O76" s="124">
        <v>0.51480000000000004</v>
      </c>
      <c r="P76" s="126">
        <f t="shared" si="5"/>
        <v>4.4882</v>
      </c>
      <c r="Q76" s="127">
        <f>'reken 2'!O103</f>
        <v>10</v>
      </c>
      <c r="R76" s="128">
        <f t="shared" si="6"/>
        <v>0.44882</v>
      </c>
    </row>
    <row r="77" spans="1:18" ht="15" customHeight="1" x14ac:dyDescent="0.25">
      <c r="A77" s="123">
        <f t="shared" si="7"/>
        <v>75</v>
      </c>
      <c r="B77" s="129" t="s">
        <v>82</v>
      </c>
      <c r="C77" s="102">
        <v>0.46439999999999998</v>
      </c>
      <c r="D77" s="102">
        <v>0.49430000000000002</v>
      </c>
      <c r="E77" s="102">
        <v>0.51229999999999998</v>
      </c>
      <c r="F77" s="102">
        <v>0.36940000000000001</v>
      </c>
      <c r="G77" s="102">
        <v>0.44419999999999998</v>
      </c>
      <c r="H77" s="102">
        <v>0.40189999999999998</v>
      </c>
      <c r="I77" s="124">
        <v>0.48580000000000001</v>
      </c>
      <c r="J77" s="124">
        <v>0.38629999999999998</v>
      </c>
      <c r="K77" s="124">
        <v>0.34139999999999998</v>
      </c>
      <c r="L77" s="124">
        <v>0.53600000000000003</v>
      </c>
      <c r="M77" s="124">
        <v>0.4123</v>
      </c>
      <c r="N77" s="124">
        <v>0.47310000000000002</v>
      </c>
      <c r="O77" s="124">
        <v>0.4889</v>
      </c>
      <c r="P77" s="126">
        <f t="shared" si="5"/>
        <v>5.8102999999999998</v>
      </c>
      <c r="Q77" s="127">
        <f>'reken 2'!O50</f>
        <v>13</v>
      </c>
      <c r="R77" s="128">
        <f t="shared" si="6"/>
        <v>0.44694615384615383</v>
      </c>
    </row>
    <row r="78" spans="1:18" ht="15" customHeight="1" x14ac:dyDescent="0.25">
      <c r="A78" s="123">
        <f t="shared" si="7"/>
        <v>76</v>
      </c>
      <c r="B78" s="129" t="s">
        <v>90</v>
      </c>
      <c r="C78" s="102">
        <v>0.4677</v>
      </c>
      <c r="D78" s="102">
        <v>0.5</v>
      </c>
      <c r="E78" s="102">
        <v>0.36499999999999999</v>
      </c>
      <c r="F78" s="102">
        <v>0.3488</v>
      </c>
      <c r="G78" s="102">
        <v>0.4677</v>
      </c>
      <c r="H78" s="102">
        <v>0.44130000000000003</v>
      </c>
      <c r="I78" s="124">
        <v>0.40089999999999998</v>
      </c>
      <c r="J78" s="124">
        <v>0.50680000000000003</v>
      </c>
      <c r="K78" s="124">
        <v>0.44579999999999997</v>
      </c>
      <c r="L78" s="124">
        <v>0.43930000000000002</v>
      </c>
      <c r="M78" s="125"/>
      <c r="N78" s="124">
        <v>0.47310000000000002</v>
      </c>
      <c r="O78" s="124">
        <v>0.4889</v>
      </c>
      <c r="P78" s="126">
        <f t="shared" si="5"/>
        <v>5.3452999999999999</v>
      </c>
      <c r="Q78" s="127">
        <f>'reken 2'!O87</f>
        <v>12</v>
      </c>
      <c r="R78" s="128">
        <f t="shared" si="6"/>
        <v>0.44544166666666668</v>
      </c>
    </row>
    <row r="79" spans="1:18" ht="15" customHeight="1" x14ac:dyDescent="0.25">
      <c r="A79" s="123">
        <f t="shared" si="7"/>
        <v>77</v>
      </c>
      <c r="B79" s="129" t="s">
        <v>83</v>
      </c>
      <c r="C79" s="102">
        <v>0.46439999999999998</v>
      </c>
      <c r="D79" s="102">
        <v>0.49430000000000002</v>
      </c>
      <c r="E79" s="102">
        <v>0.51229999999999998</v>
      </c>
      <c r="F79" s="102">
        <v>0.36940000000000001</v>
      </c>
      <c r="G79" s="102">
        <v>0.44419999999999998</v>
      </c>
      <c r="H79" s="102">
        <v>0.40189999999999998</v>
      </c>
      <c r="I79" s="124">
        <v>0.48580000000000001</v>
      </c>
      <c r="J79" s="124">
        <v>0.38629999999999998</v>
      </c>
      <c r="K79" s="124">
        <v>0.34139999999999998</v>
      </c>
      <c r="L79" s="124">
        <v>0.53600000000000003</v>
      </c>
      <c r="M79" s="124">
        <v>0.4123</v>
      </c>
      <c r="N79" s="125"/>
      <c r="O79" s="125"/>
      <c r="P79" s="126">
        <f t="shared" si="5"/>
        <v>4.8483000000000001</v>
      </c>
      <c r="Q79" s="127">
        <f>'reken 2'!O54</f>
        <v>11</v>
      </c>
      <c r="R79" s="128">
        <f t="shared" si="6"/>
        <v>0.44075454545454545</v>
      </c>
    </row>
    <row r="80" spans="1:18" ht="15" customHeight="1" x14ac:dyDescent="0.25">
      <c r="A80" s="123">
        <f t="shared" si="7"/>
        <v>78</v>
      </c>
      <c r="B80" s="92" t="s">
        <v>79</v>
      </c>
      <c r="C80" s="102">
        <v>0.44419999999999998</v>
      </c>
      <c r="D80" s="102">
        <v>0.38929999999999998</v>
      </c>
      <c r="E80" s="102">
        <v>0.33710000000000001</v>
      </c>
      <c r="F80" s="102">
        <v>0.4748</v>
      </c>
      <c r="G80" s="102">
        <v>0.46439999999999998</v>
      </c>
      <c r="H80" s="102">
        <v>0.39879999999999999</v>
      </c>
      <c r="I80" s="124">
        <v>0.42920000000000003</v>
      </c>
      <c r="J80" s="124">
        <v>0.50939999999999996</v>
      </c>
      <c r="K80" s="125"/>
      <c r="L80" s="125"/>
      <c r="M80" s="125"/>
      <c r="N80" s="125"/>
      <c r="O80" s="124">
        <v>0.45929999999999999</v>
      </c>
      <c r="P80" s="126">
        <f t="shared" si="5"/>
        <v>3.9064999999999999</v>
      </c>
      <c r="Q80" s="127">
        <f>'reken 2'!O43</f>
        <v>9</v>
      </c>
      <c r="R80" s="128">
        <f t="shared" si="6"/>
        <v>0.43405555555555553</v>
      </c>
    </row>
    <row r="81" spans="1:18" ht="15" customHeight="1" x14ac:dyDescent="0.25">
      <c r="A81" s="123">
        <f t="shared" si="7"/>
        <v>79</v>
      </c>
      <c r="B81" s="92" t="s">
        <v>80</v>
      </c>
      <c r="C81" s="102">
        <v>0.44419999999999998</v>
      </c>
      <c r="D81" s="102">
        <v>0.38929999999999998</v>
      </c>
      <c r="E81" s="102">
        <v>0.33710000000000001</v>
      </c>
      <c r="F81" s="102">
        <v>0.4748</v>
      </c>
      <c r="G81" s="102">
        <v>0.46439999999999998</v>
      </c>
      <c r="H81" s="102">
        <v>0.39879999999999999</v>
      </c>
      <c r="I81" s="124">
        <v>0.42920000000000003</v>
      </c>
      <c r="J81" s="124">
        <v>0.50939999999999996</v>
      </c>
      <c r="K81" s="125"/>
      <c r="L81" s="125"/>
      <c r="M81" s="125"/>
      <c r="N81" s="125"/>
      <c r="O81" s="124">
        <v>0.45929999999999999</v>
      </c>
      <c r="P81" s="126">
        <f t="shared" si="5"/>
        <v>3.9064999999999999</v>
      </c>
      <c r="Q81" s="127">
        <f>'reken 2'!O73</f>
        <v>9</v>
      </c>
      <c r="R81" s="128">
        <f t="shared" si="6"/>
        <v>0.43405555555555553</v>
      </c>
    </row>
    <row r="82" spans="1:18" ht="15" customHeight="1" x14ac:dyDescent="0.25">
      <c r="A82" s="123">
        <f t="shared" si="7"/>
        <v>80</v>
      </c>
      <c r="B82" s="129" t="s">
        <v>95</v>
      </c>
      <c r="C82" s="125"/>
      <c r="D82" s="125"/>
      <c r="E82" s="102">
        <v>0.47339999999999999</v>
      </c>
      <c r="F82" s="102">
        <v>0.2893</v>
      </c>
      <c r="G82" s="125"/>
      <c r="H82" s="102">
        <v>0.47520000000000001</v>
      </c>
      <c r="I82" s="124">
        <v>0.45100000000000001</v>
      </c>
      <c r="J82" s="124">
        <v>0.44409999999999999</v>
      </c>
      <c r="K82" s="125"/>
      <c r="L82" s="124">
        <v>0.40629999999999999</v>
      </c>
      <c r="M82" s="124">
        <v>0.41410000000000002</v>
      </c>
      <c r="N82" s="124">
        <v>0.51149999999999995</v>
      </c>
      <c r="O82" s="125"/>
      <c r="P82" s="126">
        <f t="shared" si="5"/>
        <v>3.4648999999999996</v>
      </c>
      <c r="Q82" s="127">
        <f>'reken 2'!O67</f>
        <v>8</v>
      </c>
      <c r="R82" s="128">
        <f t="shared" si="6"/>
        <v>0.43311249999999996</v>
      </c>
    </row>
    <row r="83" spans="1:18" ht="15" customHeight="1" x14ac:dyDescent="0.25">
      <c r="A83" s="123">
        <f t="shared" si="7"/>
        <v>81</v>
      </c>
      <c r="B83" s="129" t="s">
        <v>96</v>
      </c>
      <c r="C83" s="125"/>
      <c r="D83" s="125"/>
      <c r="E83" s="102">
        <v>0.47339999999999999</v>
      </c>
      <c r="F83" s="102">
        <v>0.2893</v>
      </c>
      <c r="G83" s="125"/>
      <c r="H83" s="102">
        <v>0.47520000000000001</v>
      </c>
      <c r="I83" s="124">
        <v>0.45100000000000001</v>
      </c>
      <c r="J83" s="124">
        <v>0.44409999999999999</v>
      </c>
      <c r="K83" s="125"/>
      <c r="L83" s="124">
        <v>0.40629999999999999</v>
      </c>
      <c r="M83" s="124">
        <v>0.41410000000000002</v>
      </c>
      <c r="N83" s="124">
        <v>0.51149999999999995</v>
      </c>
      <c r="O83" s="125"/>
      <c r="P83" s="126">
        <f t="shared" si="5"/>
        <v>3.4648999999999996</v>
      </c>
      <c r="Q83" s="127">
        <f>'reken 2'!O90</f>
        <v>8</v>
      </c>
      <c r="R83" s="128">
        <f t="shared" si="6"/>
        <v>0.43311249999999996</v>
      </c>
    </row>
    <row r="84" spans="1:18" ht="15" customHeight="1" x14ac:dyDescent="0.25">
      <c r="A84" s="123">
        <f t="shared" si="7"/>
        <v>82</v>
      </c>
      <c r="B84" s="129" t="s">
        <v>59</v>
      </c>
      <c r="C84" s="102">
        <v>0.38150000000000001</v>
      </c>
      <c r="D84" s="102">
        <v>0.40820000000000001</v>
      </c>
      <c r="E84" s="102">
        <v>0.41849999999999998</v>
      </c>
      <c r="F84" s="102">
        <v>0.3891</v>
      </c>
      <c r="G84" s="102">
        <v>0.38150000000000001</v>
      </c>
      <c r="H84" s="102">
        <v>0.4496</v>
      </c>
      <c r="I84" s="125"/>
      <c r="J84" s="125"/>
      <c r="K84" s="125"/>
      <c r="L84" s="124">
        <v>0.48770000000000002</v>
      </c>
      <c r="M84" s="124">
        <v>0.43190000000000001</v>
      </c>
      <c r="N84" s="124">
        <v>0.43940000000000001</v>
      </c>
      <c r="O84" s="124">
        <v>0.36299999999999999</v>
      </c>
      <c r="P84" s="126">
        <f t="shared" si="5"/>
        <v>4.1504000000000003</v>
      </c>
      <c r="Q84" s="127">
        <f>'reken 2'!O75</f>
        <v>10</v>
      </c>
      <c r="R84" s="128">
        <f t="shared" si="6"/>
        <v>0.41504000000000002</v>
      </c>
    </row>
    <row r="85" spans="1:18" ht="15" customHeight="1" x14ac:dyDescent="0.25">
      <c r="A85" s="123">
        <f t="shared" si="7"/>
        <v>83</v>
      </c>
      <c r="B85" s="129" t="s">
        <v>58</v>
      </c>
      <c r="C85" s="102">
        <v>0.38150000000000001</v>
      </c>
      <c r="D85" s="102">
        <v>0.40820000000000001</v>
      </c>
      <c r="E85" s="102">
        <v>0.41849999999999998</v>
      </c>
      <c r="F85" s="102">
        <v>0.3891</v>
      </c>
      <c r="G85" s="102">
        <v>0.38150000000000001</v>
      </c>
      <c r="H85" s="125"/>
      <c r="I85" s="125"/>
      <c r="J85" s="125"/>
      <c r="K85" s="125"/>
      <c r="L85" s="124">
        <v>0.48770000000000002</v>
      </c>
      <c r="M85" s="124">
        <v>0.43190000000000001</v>
      </c>
      <c r="N85" s="124">
        <v>0.43940000000000001</v>
      </c>
      <c r="O85" s="124">
        <v>0.36299999999999999</v>
      </c>
      <c r="P85" s="126">
        <f t="shared" si="5"/>
        <v>3.7008000000000001</v>
      </c>
      <c r="Q85" s="127">
        <f>'reken 2'!O29</f>
        <v>9</v>
      </c>
      <c r="R85" s="128">
        <f t="shared" si="6"/>
        <v>0.41120000000000001</v>
      </c>
    </row>
    <row r="86" spans="1:18" ht="15" customHeight="1" x14ac:dyDescent="0.25">
      <c r="A86" s="123">
        <f t="shared" si="7"/>
        <v>84</v>
      </c>
      <c r="B86" s="92" t="s">
        <v>107</v>
      </c>
      <c r="C86" s="102">
        <v>0.3513</v>
      </c>
      <c r="D86" s="102">
        <v>0.43440000000000001</v>
      </c>
      <c r="E86" s="102">
        <v>0.4259</v>
      </c>
      <c r="F86" s="102">
        <v>0.38069999999999998</v>
      </c>
      <c r="G86" s="102">
        <v>0.3513</v>
      </c>
      <c r="H86" s="102">
        <v>0.45929999999999999</v>
      </c>
      <c r="I86" s="124">
        <v>0.4466</v>
      </c>
      <c r="J86" s="124">
        <v>0.45090000000000002</v>
      </c>
      <c r="K86" s="124">
        <v>0.36080000000000001</v>
      </c>
      <c r="L86" s="124">
        <v>0.31709999999999999</v>
      </c>
      <c r="M86" s="124">
        <v>0.33429999999999999</v>
      </c>
      <c r="N86" s="124">
        <v>0.36099999999999999</v>
      </c>
      <c r="O86" s="124">
        <v>0.34689999999999999</v>
      </c>
      <c r="P86" s="126">
        <f t="shared" si="5"/>
        <v>5.0204999999999993</v>
      </c>
      <c r="Q86" s="127">
        <f>'reken 2'!O84</f>
        <v>13</v>
      </c>
      <c r="R86" s="128">
        <f t="shared" si="6"/>
        <v>0.38619230769230761</v>
      </c>
    </row>
    <row r="87" spans="1:18" ht="15" customHeight="1" x14ac:dyDescent="0.25">
      <c r="A87" s="123">
        <f t="shared" si="7"/>
        <v>85</v>
      </c>
      <c r="B87" s="92" t="s">
        <v>108</v>
      </c>
      <c r="C87" s="102">
        <v>0.3513</v>
      </c>
      <c r="D87" s="102">
        <v>0.43440000000000001</v>
      </c>
      <c r="E87" s="102">
        <v>0.4259</v>
      </c>
      <c r="F87" s="102">
        <v>0.38069999999999998</v>
      </c>
      <c r="G87" s="102">
        <v>0.3513</v>
      </c>
      <c r="H87" s="102">
        <v>0.45929999999999999</v>
      </c>
      <c r="I87" s="124">
        <v>0.4466</v>
      </c>
      <c r="J87" s="124">
        <v>0.45090000000000002</v>
      </c>
      <c r="K87" s="124">
        <v>0.36080000000000001</v>
      </c>
      <c r="L87" s="124">
        <v>0.31709999999999999</v>
      </c>
      <c r="M87" s="124">
        <v>0.33429999999999999</v>
      </c>
      <c r="N87" s="124">
        <v>0.36099999999999999</v>
      </c>
      <c r="O87" s="124">
        <v>0.34689999999999999</v>
      </c>
      <c r="P87" s="126">
        <f t="shared" si="5"/>
        <v>5.0204999999999993</v>
      </c>
      <c r="Q87" s="127">
        <f>'reken 2'!O101</f>
        <v>13</v>
      </c>
      <c r="R87" s="128">
        <f t="shared" si="6"/>
        <v>0.38619230769230761</v>
      </c>
    </row>
    <row r="88" spans="1:18" ht="15" customHeight="1" x14ac:dyDescent="0.25">
      <c r="A88" s="171"/>
      <c r="B88" s="172"/>
      <c r="C88" s="173"/>
      <c r="D88" s="173"/>
      <c r="E88" s="173"/>
      <c r="F88" s="173"/>
      <c r="G88" s="173"/>
      <c r="H88" s="173"/>
      <c r="I88" s="174"/>
      <c r="J88" s="174"/>
      <c r="K88" s="174"/>
      <c r="L88" s="174"/>
      <c r="M88" s="174"/>
      <c r="N88" s="174"/>
      <c r="O88" s="174"/>
      <c r="P88" s="175"/>
      <c r="Q88" s="176"/>
      <c r="R88" s="128"/>
    </row>
    <row r="89" spans="1:18" ht="15" customHeight="1" x14ac:dyDescent="0.25">
      <c r="A89" s="123">
        <v>86</v>
      </c>
      <c r="B89" s="129" t="s">
        <v>72</v>
      </c>
      <c r="C89" s="125"/>
      <c r="D89" s="125"/>
      <c r="E89" s="125"/>
      <c r="F89" s="125"/>
      <c r="G89" s="125"/>
      <c r="H89" s="125"/>
      <c r="I89" s="125"/>
      <c r="J89" s="125"/>
      <c r="K89" s="125"/>
      <c r="L89" s="124">
        <v>0.61729999999999996</v>
      </c>
      <c r="M89" s="124">
        <v>0.69989999999999997</v>
      </c>
      <c r="N89" s="125"/>
      <c r="O89" s="125"/>
      <c r="P89" s="126">
        <f t="shared" ref="P89:P110" si="8">SUM(C89:O89)</f>
        <v>1.3171999999999999</v>
      </c>
      <c r="Q89" s="127">
        <f>'reken 2'!O26</f>
        <v>2</v>
      </c>
      <c r="R89" s="128">
        <f t="shared" ref="R89:R110" si="9">P89/Q89</f>
        <v>0.65859999999999996</v>
      </c>
    </row>
    <row r="90" spans="1:18" ht="15" customHeight="1" x14ac:dyDescent="0.25">
      <c r="A90" s="123">
        <f t="shared" si="7"/>
        <v>87</v>
      </c>
      <c r="B90" s="129" t="s">
        <v>85</v>
      </c>
      <c r="C90" s="125"/>
      <c r="D90" s="125"/>
      <c r="E90" s="125"/>
      <c r="F90" s="125"/>
      <c r="G90" s="125"/>
      <c r="H90" s="102">
        <v>0.64259999999999995</v>
      </c>
      <c r="I90" s="125"/>
      <c r="J90" s="124">
        <v>0.53690000000000004</v>
      </c>
      <c r="K90" s="124">
        <v>0.54210000000000003</v>
      </c>
      <c r="L90" s="124">
        <v>0.56999999999999995</v>
      </c>
      <c r="M90" s="125"/>
      <c r="N90" s="124">
        <v>0.58140000000000003</v>
      </c>
      <c r="O90" s="124">
        <v>0.5333</v>
      </c>
      <c r="P90" s="126">
        <f t="shared" si="8"/>
        <v>3.4062999999999999</v>
      </c>
      <c r="Q90" s="127">
        <f>'reken 2'!O94</f>
        <v>6</v>
      </c>
      <c r="R90" s="128">
        <f t="shared" si="9"/>
        <v>0.56771666666666665</v>
      </c>
    </row>
    <row r="91" spans="1:18" ht="15" customHeight="1" x14ac:dyDescent="0.25">
      <c r="A91" s="123">
        <f t="shared" si="7"/>
        <v>88</v>
      </c>
      <c r="B91" s="92" t="s">
        <v>63</v>
      </c>
      <c r="C91" s="103"/>
      <c r="D91" s="125"/>
      <c r="E91" s="103"/>
      <c r="F91" s="102">
        <v>0.54710000000000003</v>
      </c>
      <c r="G91" s="102"/>
      <c r="H91" s="125"/>
      <c r="I91" s="125"/>
      <c r="J91" s="125"/>
      <c r="K91" s="125"/>
      <c r="L91" s="125"/>
      <c r="M91" s="125"/>
      <c r="N91" s="125"/>
      <c r="O91" s="125"/>
      <c r="P91" s="126">
        <f t="shared" si="8"/>
        <v>0.54710000000000003</v>
      </c>
      <c r="Q91" s="127">
        <f>'reken 2'!O69</f>
        <v>1</v>
      </c>
      <c r="R91" s="128">
        <f t="shared" si="9"/>
        <v>0.54710000000000003</v>
      </c>
    </row>
    <row r="92" spans="1:18" ht="15" customHeight="1" x14ac:dyDescent="0.25">
      <c r="A92" s="123">
        <f t="shared" si="7"/>
        <v>89</v>
      </c>
      <c r="B92" s="129" t="s">
        <v>75</v>
      </c>
      <c r="C92" s="125"/>
      <c r="D92" s="125"/>
      <c r="E92" s="125"/>
      <c r="F92" s="125"/>
      <c r="G92" s="125"/>
      <c r="H92" s="125"/>
      <c r="I92" s="125"/>
      <c r="J92" s="125"/>
      <c r="K92" s="124">
        <v>0.52929999999999999</v>
      </c>
      <c r="L92" s="124">
        <v>0.48249999999999998</v>
      </c>
      <c r="M92" s="124">
        <v>0.62290000000000001</v>
      </c>
      <c r="N92" s="125"/>
      <c r="O92" s="125"/>
      <c r="P92" s="126">
        <f t="shared" si="8"/>
        <v>1.6347</v>
      </c>
      <c r="Q92" s="127">
        <f>'reken 2'!O47</f>
        <v>3</v>
      </c>
      <c r="R92" s="128">
        <f t="shared" si="9"/>
        <v>0.54490000000000005</v>
      </c>
    </row>
    <row r="93" spans="1:18" ht="15" customHeight="1" x14ac:dyDescent="0.25">
      <c r="A93" s="123">
        <f t="shared" si="7"/>
        <v>90</v>
      </c>
      <c r="B93" s="129" t="s">
        <v>84</v>
      </c>
      <c r="C93" s="102"/>
      <c r="D93" s="102"/>
      <c r="E93" s="102"/>
      <c r="F93" s="102"/>
      <c r="G93" s="102"/>
      <c r="H93" s="102"/>
      <c r="I93" s="124"/>
      <c r="J93" s="125"/>
      <c r="K93" s="124">
        <v>0.53590000000000004</v>
      </c>
      <c r="L93" s="125"/>
      <c r="M93" s="125"/>
      <c r="N93" s="125"/>
      <c r="O93" s="124">
        <v>0.52959999999999996</v>
      </c>
      <c r="P93" s="126">
        <f t="shared" si="8"/>
        <v>1.0655000000000001</v>
      </c>
      <c r="Q93" s="127">
        <f>'reken 2'!O59</f>
        <v>2</v>
      </c>
      <c r="R93" s="128">
        <f t="shared" si="9"/>
        <v>0.53275000000000006</v>
      </c>
    </row>
    <row r="94" spans="1:18" ht="15" customHeight="1" x14ac:dyDescent="0.25">
      <c r="A94" s="123">
        <f t="shared" si="7"/>
        <v>91</v>
      </c>
      <c r="B94" s="92" t="s">
        <v>105</v>
      </c>
      <c r="C94" s="102">
        <v>0.53620000000000001</v>
      </c>
      <c r="D94" s="102">
        <v>0.48359999999999997</v>
      </c>
      <c r="E94" s="102">
        <v>0.45839999999999997</v>
      </c>
      <c r="F94" s="125"/>
      <c r="G94" s="102">
        <v>0.53620000000000001</v>
      </c>
      <c r="H94" s="125"/>
      <c r="I94" s="125"/>
      <c r="J94" s="125"/>
      <c r="K94" s="125"/>
      <c r="L94" s="125"/>
      <c r="M94" s="125"/>
      <c r="N94" s="125"/>
      <c r="O94" s="125"/>
      <c r="P94" s="126">
        <f t="shared" si="8"/>
        <v>2.0144000000000002</v>
      </c>
      <c r="Q94" s="127">
        <f>'reken 2'!O100</f>
        <v>4</v>
      </c>
      <c r="R94" s="128">
        <f t="shared" si="9"/>
        <v>0.50360000000000005</v>
      </c>
    </row>
    <row r="95" spans="1:18" ht="15" customHeight="1" x14ac:dyDescent="0.25">
      <c r="A95" s="123">
        <f t="shared" si="7"/>
        <v>92</v>
      </c>
      <c r="B95" s="92" t="s">
        <v>106</v>
      </c>
      <c r="C95" s="102">
        <v>0.53620000000000001</v>
      </c>
      <c r="D95" s="102">
        <v>0.48359999999999997</v>
      </c>
      <c r="E95" s="102">
        <v>0.45839999999999997</v>
      </c>
      <c r="F95" s="125"/>
      <c r="G95" s="102">
        <v>0.53620000000000001</v>
      </c>
      <c r="H95" s="125"/>
      <c r="I95" s="125"/>
      <c r="J95" s="125"/>
      <c r="K95" s="125"/>
      <c r="L95" s="125"/>
      <c r="M95" s="125"/>
      <c r="N95" s="125"/>
      <c r="O95" s="125"/>
      <c r="P95" s="126">
        <f t="shared" si="8"/>
        <v>2.0144000000000002</v>
      </c>
      <c r="Q95" s="127">
        <f>'reken 2'!O107</f>
        <v>4</v>
      </c>
      <c r="R95" s="128">
        <f t="shared" si="9"/>
        <v>0.50360000000000005</v>
      </c>
    </row>
    <row r="96" spans="1:18" ht="15" customHeight="1" x14ac:dyDescent="0.25">
      <c r="A96" s="123">
        <f t="shared" si="7"/>
        <v>93</v>
      </c>
      <c r="B96" s="129" t="s">
        <v>69</v>
      </c>
      <c r="C96" s="125"/>
      <c r="D96" s="125"/>
      <c r="E96" s="125"/>
      <c r="F96" s="125"/>
      <c r="G96" s="125"/>
      <c r="H96" s="125"/>
      <c r="I96" s="125"/>
      <c r="J96" s="125"/>
      <c r="K96" s="124">
        <v>0.53849999999999998</v>
      </c>
      <c r="L96" s="124">
        <v>0.46500000000000002</v>
      </c>
      <c r="M96" s="125"/>
      <c r="N96" s="125"/>
      <c r="O96" s="125"/>
      <c r="P96" s="126">
        <f t="shared" si="8"/>
        <v>1.0035000000000001</v>
      </c>
      <c r="Q96" s="127">
        <f>'reken 2'!O63</f>
        <v>2</v>
      </c>
      <c r="R96" s="128">
        <f t="shared" si="9"/>
        <v>0.50175000000000003</v>
      </c>
    </row>
    <row r="97" spans="1:18" ht="15" customHeight="1" x14ac:dyDescent="0.25">
      <c r="A97" s="123">
        <f t="shared" si="7"/>
        <v>94</v>
      </c>
      <c r="B97" s="129" t="s">
        <v>70</v>
      </c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4">
        <v>0.47520000000000001</v>
      </c>
      <c r="O97" s="124">
        <v>0.51480000000000004</v>
      </c>
      <c r="P97" s="126">
        <f t="shared" si="8"/>
        <v>0.99</v>
      </c>
      <c r="Q97" s="127">
        <f>'reken 2'!O32</f>
        <v>2</v>
      </c>
      <c r="R97" s="128">
        <f t="shared" si="9"/>
        <v>0.495</v>
      </c>
    </row>
    <row r="98" spans="1:18" ht="15" customHeight="1" x14ac:dyDescent="0.25">
      <c r="A98" s="123">
        <f t="shared" si="7"/>
        <v>95</v>
      </c>
      <c r="B98" s="92" t="s">
        <v>64</v>
      </c>
      <c r="C98" s="125"/>
      <c r="D98" s="125"/>
      <c r="E98" s="102">
        <v>0.53680000000000005</v>
      </c>
      <c r="F98" s="125"/>
      <c r="G98" s="125"/>
      <c r="H98" s="102">
        <v>0.45319999999999999</v>
      </c>
      <c r="I98" s="125"/>
      <c r="J98" s="125"/>
      <c r="K98" s="125"/>
      <c r="L98" s="125"/>
      <c r="M98" s="125"/>
      <c r="N98" s="125"/>
      <c r="O98" s="125"/>
      <c r="P98" s="126">
        <f t="shared" si="8"/>
        <v>0.99</v>
      </c>
      <c r="Q98" s="127">
        <f>'reken 2'!O70</f>
        <v>2</v>
      </c>
      <c r="R98" s="128">
        <f t="shared" si="9"/>
        <v>0.495</v>
      </c>
    </row>
    <row r="99" spans="1:18" ht="15" customHeight="1" x14ac:dyDescent="0.25">
      <c r="A99" s="123">
        <f t="shared" si="7"/>
        <v>96</v>
      </c>
      <c r="B99" s="129" t="s">
        <v>86</v>
      </c>
      <c r="C99" s="125"/>
      <c r="D99" s="125"/>
      <c r="E99" s="125"/>
      <c r="F99" s="125"/>
      <c r="G99" s="125"/>
      <c r="H99" s="125"/>
      <c r="I99" s="125"/>
      <c r="J99" s="124">
        <v>0.52939999999999998</v>
      </c>
      <c r="K99" s="124">
        <v>0.46929999999999999</v>
      </c>
      <c r="L99" s="124">
        <v>0.44669999999999999</v>
      </c>
      <c r="M99" s="124">
        <v>0.51300000000000001</v>
      </c>
      <c r="N99" s="124">
        <v>0.46629999999999999</v>
      </c>
      <c r="O99" s="124">
        <v>0.47160000000000002</v>
      </c>
      <c r="P99" s="126">
        <f t="shared" si="8"/>
        <v>2.8962999999999997</v>
      </c>
      <c r="Q99" s="127">
        <f>'reken 2'!O56</f>
        <v>6</v>
      </c>
      <c r="R99" s="128">
        <f t="shared" si="9"/>
        <v>0.48271666666666663</v>
      </c>
    </row>
    <row r="100" spans="1:18" ht="15" customHeight="1" x14ac:dyDescent="0.25">
      <c r="A100" s="123">
        <f t="shared" si="7"/>
        <v>97</v>
      </c>
      <c r="B100" s="131" t="s">
        <v>87</v>
      </c>
      <c r="C100" s="125"/>
      <c r="D100" s="125"/>
      <c r="E100" s="125"/>
      <c r="F100" s="125"/>
      <c r="G100" s="125"/>
      <c r="H100" s="125"/>
      <c r="I100" s="125"/>
      <c r="J100" s="124">
        <v>0.52939999999999998</v>
      </c>
      <c r="K100" s="124">
        <v>0.46929999999999999</v>
      </c>
      <c r="L100" s="124">
        <v>0.44669999999999999</v>
      </c>
      <c r="M100" s="124">
        <v>0.51300000000000001</v>
      </c>
      <c r="N100" s="124">
        <v>0.46629999999999999</v>
      </c>
      <c r="O100" s="124">
        <v>0.47160000000000002</v>
      </c>
      <c r="P100" s="126">
        <f t="shared" si="8"/>
        <v>2.8962999999999997</v>
      </c>
      <c r="Q100" s="127">
        <f>'reken 2'!O89</f>
        <v>6</v>
      </c>
      <c r="R100" s="128">
        <f t="shared" si="9"/>
        <v>0.48271666666666663</v>
      </c>
    </row>
    <row r="101" spans="1:18" ht="15" customHeight="1" x14ac:dyDescent="0.25">
      <c r="A101" s="123">
        <f t="shared" si="7"/>
        <v>98</v>
      </c>
      <c r="B101" s="129" t="s">
        <v>81</v>
      </c>
      <c r="C101" s="125"/>
      <c r="D101" s="125"/>
      <c r="E101" s="125"/>
      <c r="F101" s="125"/>
      <c r="G101" s="125"/>
      <c r="H101" s="125"/>
      <c r="I101" s="125"/>
      <c r="J101" s="125"/>
      <c r="K101" s="124">
        <v>0.499</v>
      </c>
      <c r="L101" s="124">
        <v>0.45889999999999997</v>
      </c>
      <c r="M101" s="125"/>
      <c r="N101" s="125"/>
      <c r="O101" s="125"/>
      <c r="P101" s="126">
        <f t="shared" si="8"/>
        <v>0.95789999999999997</v>
      </c>
      <c r="Q101" s="127">
        <f>'reken 2'!O53</f>
        <v>2</v>
      </c>
      <c r="R101" s="128">
        <f t="shared" si="9"/>
        <v>0.47894999999999999</v>
      </c>
    </row>
    <row r="102" spans="1:18" ht="15" customHeight="1" x14ac:dyDescent="0.25">
      <c r="A102" s="123">
        <f t="shared" si="7"/>
        <v>99</v>
      </c>
      <c r="B102" s="92" t="s">
        <v>32</v>
      </c>
      <c r="C102" s="125"/>
      <c r="D102" s="125"/>
      <c r="E102" s="125"/>
      <c r="F102" s="125"/>
      <c r="G102" s="125"/>
      <c r="H102" s="102">
        <v>0.56910000000000005</v>
      </c>
      <c r="I102" s="125"/>
      <c r="J102" s="124">
        <v>0.43259999999999998</v>
      </c>
      <c r="K102" s="124">
        <v>0.44579999999999997</v>
      </c>
      <c r="L102" s="124">
        <v>0.43930000000000002</v>
      </c>
      <c r="M102" s="124">
        <v>0.4178</v>
      </c>
      <c r="N102" s="125"/>
      <c r="O102" s="125"/>
      <c r="P102" s="126">
        <f t="shared" si="8"/>
        <v>2.3046000000000002</v>
      </c>
      <c r="Q102" s="127">
        <f>'reken 2'!O78</f>
        <v>5</v>
      </c>
      <c r="R102" s="128">
        <f t="shared" si="9"/>
        <v>0.46092000000000005</v>
      </c>
    </row>
    <row r="103" spans="1:18" ht="15" customHeight="1" x14ac:dyDescent="0.25">
      <c r="A103" s="123">
        <f t="shared" si="7"/>
        <v>100</v>
      </c>
      <c r="B103" s="92" t="s">
        <v>62</v>
      </c>
      <c r="C103" s="102">
        <v>0.37940000000000002</v>
      </c>
      <c r="D103" s="125"/>
      <c r="E103" s="102">
        <v>0.53680000000000005</v>
      </c>
      <c r="F103" s="102">
        <v>0.54710000000000003</v>
      </c>
      <c r="G103" s="102">
        <v>0.37940000000000002</v>
      </c>
      <c r="H103" s="102">
        <v>0.45319999999999999</v>
      </c>
      <c r="I103" s="125"/>
      <c r="J103" s="125"/>
      <c r="K103" s="125"/>
      <c r="L103" s="125"/>
      <c r="M103" s="125"/>
      <c r="N103" s="125"/>
      <c r="O103" s="125"/>
      <c r="P103" s="126">
        <f t="shared" si="8"/>
        <v>2.2959000000000001</v>
      </c>
      <c r="Q103" s="127">
        <f>'reken 2'!O34</f>
        <v>5</v>
      </c>
      <c r="R103" s="128">
        <f t="shared" si="9"/>
        <v>0.45918000000000003</v>
      </c>
    </row>
    <row r="104" spans="1:18" ht="15" customHeight="1" x14ac:dyDescent="0.25">
      <c r="A104" s="123">
        <f t="shared" si="7"/>
        <v>101</v>
      </c>
      <c r="B104" s="92" t="s">
        <v>44</v>
      </c>
      <c r="C104" s="125"/>
      <c r="D104" s="102">
        <v>0.4425</v>
      </c>
      <c r="E104" s="102">
        <v>0.51619999999999999</v>
      </c>
      <c r="F104" s="102">
        <v>0.41849999999999998</v>
      </c>
      <c r="G104" s="102"/>
      <c r="H104" s="102">
        <v>0.43459999999999999</v>
      </c>
      <c r="I104" s="125"/>
      <c r="J104" s="125"/>
      <c r="K104" s="125"/>
      <c r="L104" s="125"/>
      <c r="M104" s="125"/>
      <c r="N104" s="125"/>
      <c r="O104" s="125"/>
      <c r="P104" s="126">
        <f t="shared" si="8"/>
        <v>1.8117999999999999</v>
      </c>
      <c r="Q104" s="127">
        <f>'reken 2'!O10</f>
        <v>4</v>
      </c>
      <c r="R104" s="128">
        <f t="shared" si="9"/>
        <v>0.45294999999999996</v>
      </c>
    </row>
    <row r="105" spans="1:18" ht="15" customHeight="1" x14ac:dyDescent="0.25">
      <c r="A105" s="123">
        <f t="shared" si="7"/>
        <v>102</v>
      </c>
      <c r="B105" s="129" t="s">
        <v>97</v>
      </c>
      <c r="C105" s="125"/>
      <c r="D105" s="125"/>
      <c r="E105" s="125"/>
      <c r="F105" s="125"/>
      <c r="G105" s="125"/>
      <c r="H105" s="125"/>
      <c r="I105" s="125"/>
      <c r="J105" s="125"/>
      <c r="K105" s="124">
        <v>0.38329999999999997</v>
      </c>
      <c r="L105" s="124">
        <v>0.44790000000000002</v>
      </c>
      <c r="M105" s="124">
        <v>0.49280000000000002</v>
      </c>
      <c r="N105" s="124">
        <v>0.41199999999999998</v>
      </c>
      <c r="O105" s="124">
        <v>0.43459999999999999</v>
      </c>
      <c r="P105" s="126">
        <f t="shared" si="8"/>
        <v>2.1705999999999999</v>
      </c>
      <c r="Q105" s="127">
        <f>'reken 2'!O99</f>
        <v>5</v>
      </c>
      <c r="R105" s="128">
        <f t="shared" si="9"/>
        <v>0.43411999999999995</v>
      </c>
    </row>
    <row r="106" spans="1:18" ht="15" customHeight="1" x14ac:dyDescent="0.25">
      <c r="A106" s="123">
        <f t="shared" si="7"/>
        <v>103</v>
      </c>
      <c r="B106" s="92" t="s">
        <v>65</v>
      </c>
      <c r="C106" s="102">
        <v>0.41499999999999998</v>
      </c>
      <c r="D106" s="102">
        <v>0.50029999999999997</v>
      </c>
      <c r="E106" s="102">
        <v>0.46339999999999998</v>
      </c>
      <c r="F106" s="102">
        <v>0.36530000000000001</v>
      </c>
      <c r="G106" s="102">
        <v>0.41499999999999998</v>
      </c>
      <c r="H106" s="125"/>
      <c r="I106" s="125"/>
      <c r="J106" s="125"/>
      <c r="K106" s="125"/>
      <c r="L106" s="125"/>
      <c r="M106" s="125"/>
      <c r="N106" s="125"/>
      <c r="O106" s="125"/>
      <c r="P106" s="126">
        <f t="shared" si="8"/>
        <v>2.1589999999999998</v>
      </c>
      <c r="Q106" s="127">
        <f>'reken 2'!O28</f>
        <v>5</v>
      </c>
      <c r="R106" s="128">
        <f t="shared" si="9"/>
        <v>0.43179999999999996</v>
      </c>
    </row>
    <row r="107" spans="1:18" ht="15" customHeight="1" x14ac:dyDescent="0.25">
      <c r="A107" s="123">
        <f t="shared" si="7"/>
        <v>104</v>
      </c>
      <c r="B107" s="92" t="s">
        <v>66</v>
      </c>
      <c r="C107" s="102">
        <v>0.41499999999999998</v>
      </c>
      <c r="D107" s="102">
        <v>0.50029999999999997</v>
      </c>
      <c r="E107" s="102">
        <v>0.46339999999999998</v>
      </c>
      <c r="F107" s="102">
        <v>0.36530000000000001</v>
      </c>
      <c r="G107" s="102">
        <v>0.41499999999999998</v>
      </c>
      <c r="H107" s="125"/>
      <c r="I107" s="125"/>
      <c r="J107" s="125"/>
      <c r="K107" s="125"/>
      <c r="L107" s="125"/>
      <c r="M107" s="125"/>
      <c r="N107" s="125"/>
      <c r="O107" s="125"/>
      <c r="P107" s="126">
        <f t="shared" si="8"/>
        <v>2.1589999999999998</v>
      </c>
      <c r="Q107" s="127">
        <f>'reken 2'!O83</f>
        <v>5</v>
      </c>
      <c r="R107" s="128">
        <f t="shared" si="9"/>
        <v>0.43179999999999996</v>
      </c>
    </row>
    <row r="108" spans="1:18" ht="15" customHeight="1" x14ac:dyDescent="0.25">
      <c r="A108" s="123">
        <f t="shared" si="7"/>
        <v>105</v>
      </c>
      <c r="B108" s="129" t="s">
        <v>109</v>
      </c>
      <c r="C108" s="125"/>
      <c r="D108" s="125"/>
      <c r="E108" s="125"/>
      <c r="F108" s="125"/>
      <c r="G108" s="125"/>
      <c r="H108" s="125"/>
      <c r="I108" s="125"/>
      <c r="J108" s="125"/>
      <c r="K108" s="124">
        <v>0.38329999999999997</v>
      </c>
      <c r="L108" s="124">
        <v>0.44790000000000002</v>
      </c>
      <c r="M108" s="125"/>
      <c r="N108" s="124">
        <v>0.41199999999999998</v>
      </c>
      <c r="O108" s="124">
        <v>0.43459999999999999</v>
      </c>
      <c r="P108" s="126">
        <f t="shared" si="8"/>
        <v>1.6778</v>
      </c>
      <c r="Q108" s="127">
        <f>'reken 2'!O104</f>
        <v>4</v>
      </c>
      <c r="R108" s="128">
        <f t="shared" si="9"/>
        <v>0.41944999999999999</v>
      </c>
    </row>
    <row r="109" spans="1:18" ht="15" customHeight="1" x14ac:dyDescent="0.25">
      <c r="A109" s="123">
        <f t="shared" si="7"/>
        <v>106</v>
      </c>
      <c r="B109" s="92" t="s">
        <v>56</v>
      </c>
      <c r="C109" s="125"/>
      <c r="D109" s="125"/>
      <c r="E109" s="125"/>
      <c r="F109" s="102">
        <v>0.39550000000000002</v>
      </c>
      <c r="G109" s="125"/>
      <c r="H109" s="102">
        <v>0.34860000000000002</v>
      </c>
      <c r="I109" s="125"/>
      <c r="J109" s="124">
        <v>0.49409999999999998</v>
      </c>
      <c r="K109" s="124">
        <v>0.45119999999999999</v>
      </c>
      <c r="L109" s="125"/>
      <c r="M109" s="125"/>
      <c r="N109" s="124">
        <v>0.40029999999999999</v>
      </c>
      <c r="O109" s="125"/>
      <c r="P109" s="126">
        <f t="shared" si="8"/>
        <v>2.0897000000000001</v>
      </c>
      <c r="Q109" s="127">
        <f>'reken 2'!O19</f>
        <v>5</v>
      </c>
      <c r="R109" s="128">
        <f t="shared" si="9"/>
        <v>0.41794000000000003</v>
      </c>
    </row>
    <row r="110" spans="1:18" ht="15" customHeight="1" x14ac:dyDescent="0.25">
      <c r="A110" s="123">
        <f t="shared" si="7"/>
        <v>107</v>
      </c>
      <c r="B110" s="92" t="s">
        <v>57</v>
      </c>
      <c r="C110" s="125"/>
      <c r="D110" s="125"/>
      <c r="E110" s="125"/>
      <c r="F110" s="102">
        <v>0.39550000000000002</v>
      </c>
      <c r="G110" s="125"/>
      <c r="H110" s="102">
        <v>0.34860000000000002</v>
      </c>
      <c r="I110" s="125"/>
      <c r="J110" s="124">
        <v>0.49409999999999998</v>
      </c>
      <c r="K110" s="124">
        <v>0.45119999999999999</v>
      </c>
      <c r="L110" s="125"/>
      <c r="M110" s="125"/>
      <c r="N110" s="124">
        <v>0.40029999999999999</v>
      </c>
      <c r="O110" s="125"/>
      <c r="P110" s="126">
        <f t="shared" si="8"/>
        <v>2.0897000000000001</v>
      </c>
      <c r="Q110" s="127">
        <f>'reken 2'!O31</f>
        <v>5</v>
      </c>
      <c r="R110" s="128">
        <f t="shared" si="9"/>
        <v>0.41794000000000003</v>
      </c>
    </row>
    <row r="111" spans="1:18" ht="15" customHeight="1" thickBot="1" x14ac:dyDescent="0.3">
      <c r="A111" s="132"/>
      <c r="B111" s="98"/>
      <c r="C111" s="133"/>
      <c r="D111" s="133"/>
      <c r="E111" s="133"/>
      <c r="F111" s="105"/>
      <c r="G111" s="133"/>
      <c r="H111" s="105"/>
      <c r="I111" s="133"/>
      <c r="J111" s="134"/>
      <c r="K111" s="134"/>
      <c r="L111" s="133"/>
      <c r="M111" s="133"/>
      <c r="N111" s="134"/>
      <c r="O111" s="133"/>
      <c r="P111" s="135"/>
      <c r="Q111" s="136"/>
      <c r="R111" s="137"/>
    </row>
    <row r="112" spans="1:18" ht="15" customHeight="1" x14ac:dyDescent="0.25">
      <c r="B112" s="96"/>
      <c r="E112" s="106"/>
      <c r="F112" s="106"/>
      <c r="G112" s="106"/>
      <c r="H112" s="106"/>
      <c r="K112" s="139"/>
      <c r="L112" s="139"/>
      <c r="N112" s="139"/>
      <c r="O112" s="139"/>
      <c r="P112" s="140"/>
    </row>
    <row r="113" spans="2:16" ht="15" customHeight="1" x14ac:dyDescent="0.25">
      <c r="B113" s="97"/>
      <c r="P113" s="140"/>
    </row>
    <row r="114" spans="2:16" ht="15" customHeight="1" x14ac:dyDescent="0.25">
      <c r="B114" s="96"/>
      <c r="C114" s="106"/>
      <c r="D114" s="106"/>
      <c r="E114" s="106"/>
      <c r="F114" s="106"/>
      <c r="G114" s="106"/>
      <c r="H114" s="106"/>
      <c r="I114" s="139"/>
      <c r="J114" s="139"/>
      <c r="K114" s="139"/>
      <c r="L114" s="139"/>
      <c r="M114" s="139"/>
      <c r="N114" s="139"/>
      <c r="O114" s="139"/>
      <c r="P114" s="140"/>
    </row>
    <row r="126" spans="2:16" ht="15" customHeight="1" x14ac:dyDescent="0.25">
      <c r="G126" s="106"/>
    </row>
    <row r="137" spans="8:10" ht="15" customHeight="1" x14ac:dyDescent="0.25">
      <c r="H137" s="107"/>
    </row>
    <row r="138" spans="8:10" ht="15" customHeight="1" x14ac:dyDescent="0.25">
      <c r="I138" s="139"/>
    </row>
    <row r="139" spans="8:10" ht="15" customHeight="1" x14ac:dyDescent="0.25">
      <c r="J139" s="139"/>
    </row>
    <row r="179" spans="7:7" ht="15" customHeight="1" x14ac:dyDescent="0.25">
      <c r="G179" s="106"/>
    </row>
  </sheetData>
  <sheetProtection password="D972" sheet="1" objects="1" scenarios="1" selectLockedCells="1" selectUnlockedCells="1"/>
  <sortState ref="B87:S109">
    <sortCondition descending="1" ref="R87:R109"/>
  </sortState>
  <mergeCells count="1">
    <mergeCell ref="A1:R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100"/>
  <sheetViews>
    <sheetView workbookViewId="0">
      <selection activeCell="M1" sqref="M1:M1048576"/>
    </sheetView>
  </sheetViews>
  <sheetFormatPr defaultColWidth="24.42578125" defaultRowHeight="11.25" x14ac:dyDescent="0.2"/>
  <cols>
    <col min="1" max="1" width="7" style="2" customWidth="1"/>
    <col min="2" max="2" width="8.5703125" style="2" bestFit="1" customWidth="1"/>
    <col min="3" max="3" width="6.28515625" style="2" bestFit="1" customWidth="1"/>
    <col min="4" max="4" width="8.5703125" style="227" bestFit="1" customWidth="1"/>
    <col min="5" max="5" width="6.28515625" style="2" bestFit="1" customWidth="1"/>
    <col min="6" max="6" width="8.5703125" style="227" bestFit="1" customWidth="1"/>
    <col min="7" max="7" width="6.28515625" style="2" bestFit="1" customWidth="1"/>
    <col min="8" max="8" width="8.5703125" style="227" bestFit="1" customWidth="1"/>
    <col min="9" max="9" width="6.28515625" style="2" bestFit="1" customWidth="1"/>
    <col min="10" max="10" width="8.5703125" style="227" bestFit="1" customWidth="1"/>
    <col min="11" max="11" width="8.5703125" style="2" bestFit="1" customWidth="1"/>
    <col min="12" max="12" width="6.28515625" style="2" bestFit="1" customWidth="1"/>
    <col min="13" max="13" width="8.5703125" style="2" bestFit="1" customWidth="1"/>
    <col min="14" max="14" width="6.28515625" style="2" bestFit="1" customWidth="1"/>
    <col min="15" max="15" width="8.5703125" style="2" bestFit="1" customWidth="1"/>
    <col min="16" max="16" width="6.28515625" style="2" bestFit="1" customWidth="1"/>
    <col min="17" max="17" width="8.5703125" style="2" bestFit="1" customWidth="1"/>
    <col min="18" max="18" width="6.28515625" style="2" bestFit="1" customWidth="1"/>
    <col min="19" max="19" width="8.5703125" style="2" bestFit="1" customWidth="1"/>
    <col min="20" max="20" width="6.28515625" style="2" bestFit="1" customWidth="1"/>
    <col min="21" max="21" width="8.5703125" style="2" bestFit="1" customWidth="1"/>
    <col min="22" max="22" width="6.28515625" style="2" bestFit="1" customWidth="1"/>
    <col min="23" max="23" width="8.5703125" style="2" bestFit="1" customWidth="1"/>
    <col min="24" max="24" width="6.28515625" style="2" bestFit="1" customWidth="1"/>
    <col min="25" max="25" width="8.5703125" style="2" bestFit="1" customWidth="1"/>
    <col min="26" max="26" width="6.28515625" style="2" bestFit="1" customWidth="1"/>
    <col min="27" max="27" width="8.42578125" style="2" bestFit="1" customWidth="1"/>
    <col min="28" max="28" width="6.28515625" style="2" bestFit="1" customWidth="1"/>
    <col min="29" max="29" width="8.42578125" style="2" bestFit="1" customWidth="1"/>
    <col min="30" max="30" width="6.28515625" style="2" bestFit="1" customWidth="1"/>
    <col min="31" max="31" width="12.5703125" style="2" bestFit="1" customWidth="1"/>
    <col min="32" max="32" width="6.28515625" style="2" bestFit="1" customWidth="1"/>
    <col min="33" max="33" width="8.42578125" style="2" bestFit="1" customWidth="1"/>
    <col min="34" max="34" width="6.28515625" style="2" bestFit="1" customWidth="1"/>
    <col min="35" max="35" width="8.42578125" style="2" bestFit="1" customWidth="1"/>
    <col min="36" max="36" width="6.28515625" style="2" bestFit="1" customWidth="1"/>
    <col min="37" max="37" width="8.42578125" style="2" bestFit="1" customWidth="1"/>
    <col min="38" max="38" width="6.28515625" style="2" bestFit="1" customWidth="1"/>
    <col min="39" max="39" width="8.42578125" style="2" bestFit="1" customWidth="1"/>
    <col min="40" max="40" width="6.28515625" style="2" bestFit="1" customWidth="1"/>
    <col min="41" max="41" width="8.42578125" style="2" bestFit="1" customWidth="1"/>
    <col min="42" max="42" width="6.28515625" style="2" bestFit="1" customWidth="1"/>
    <col min="43" max="43" width="8.42578125" style="2" bestFit="1" customWidth="1"/>
    <col min="44" max="44" width="6.28515625" style="2" bestFit="1" customWidth="1"/>
    <col min="45" max="45" width="8.42578125" style="2" bestFit="1" customWidth="1"/>
    <col min="46" max="46" width="6.28515625" style="2" bestFit="1" customWidth="1"/>
    <col min="47" max="47" width="8.42578125" style="2" bestFit="1" customWidth="1"/>
    <col min="48" max="48" width="6.28515625" style="2" bestFit="1" customWidth="1"/>
    <col min="49" max="49" width="8.42578125" style="2" bestFit="1" customWidth="1"/>
    <col min="50" max="50" width="6.28515625" style="2" bestFit="1" customWidth="1"/>
    <col min="51" max="51" width="8.42578125" style="2" bestFit="1" customWidth="1"/>
    <col min="52" max="52" width="6.28515625" style="2" bestFit="1" customWidth="1"/>
    <col min="53" max="53" width="8.42578125" style="2" bestFit="1" customWidth="1"/>
    <col min="54" max="54" width="6.28515625" style="2" bestFit="1" customWidth="1"/>
    <col min="55" max="55" width="8.42578125" style="2" bestFit="1" customWidth="1"/>
    <col min="56" max="56" width="6.28515625" style="2" bestFit="1" customWidth="1"/>
    <col min="57" max="57" width="8.42578125" style="2" bestFit="1" customWidth="1"/>
    <col min="58" max="58" width="6.28515625" style="2" bestFit="1" customWidth="1"/>
    <col min="59" max="59" width="7.85546875" style="2" bestFit="1" customWidth="1"/>
    <col min="60" max="60" width="6.28515625" style="2" bestFit="1" customWidth="1"/>
    <col min="61" max="61" width="8.42578125" style="2" bestFit="1" customWidth="1"/>
    <col min="62" max="62" width="6.28515625" style="2" bestFit="1" customWidth="1"/>
    <col min="63" max="63" width="16" style="2" bestFit="1" customWidth="1"/>
    <col min="64" max="64" width="6.28515625" style="2" bestFit="1" customWidth="1"/>
    <col min="65" max="16384" width="24.42578125" style="2"/>
  </cols>
  <sheetData>
    <row r="1" spans="2:68" ht="12" thickBot="1" x14ac:dyDescent="0.25">
      <c r="B1" s="2" t="s">
        <v>500</v>
      </c>
      <c r="C1" s="34" t="s">
        <v>501</v>
      </c>
      <c r="D1" s="227" t="s">
        <v>500</v>
      </c>
      <c r="E1" s="34" t="s">
        <v>502</v>
      </c>
      <c r="F1" s="227" t="s">
        <v>500</v>
      </c>
      <c r="G1" s="34" t="s">
        <v>503</v>
      </c>
      <c r="H1" s="227" t="s">
        <v>500</v>
      </c>
      <c r="I1" s="34" t="s">
        <v>504</v>
      </c>
      <c r="J1" s="227" t="s">
        <v>500</v>
      </c>
      <c r="K1" s="2" t="s">
        <v>500</v>
      </c>
      <c r="L1" s="34" t="s">
        <v>506</v>
      </c>
      <c r="M1" s="2" t="s">
        <v>500</v>
      </c>
      <c r="N1" s="34" t="s">
        <v>505</v>
      </c>
      <c r="O1" s="2" t="s">
        <v>500</v>
      </c>
      <c r="P1" s="34" t="s">
        <v>507</v>
      </c>
      <c r="Q1" s="2" t="s">
        <v>500</v>
      </c>
      <c r="R1" s="3">
        <v>44004</v>
      </c>
      <c r="S1" s="2" t="s">
        <v>500</v>
      </c>
      <c r="T1" s="3">
        <v>44011</v>
      </c>
      <c r="U1" s="2" t="s">
        <v>500</v>
      </c>
      <c r="V1" s="3">
        <v>44018</v>
      </c>
      <c r="W1" s="2" t="s">
        <v>500</v>
      </c>
      <c r="X1" s="3">
        <v>44025</v>
      </c>
      <c r="Y1" s="2" t="s">
        <v>500</v>
      </c>
      <c r="Z1" s="3">
        <v>44032</v>
      </c>
      <c r="AA1" s="2" t="s">
        <v>500</v>
      </c>
      <c r="AB1" s="3">
        <v>44039</v>
      </c>
      <c r="AC1" s="2" t="s">
        <v>500</v>
      </c>
      <c r="AD1" s="3">
        <v>44046</v>
      </c>
      <c r="AE1" s="2" t="s">
        <v>500</v>
      </c>
      <c r="AF1" s="3">
        <v>44053</v>
      </c>
      <c r="AG1" s="2" t="s">
        <v>500</v>
      </c>
      <c r="AH1" s="3">
        <v>44060</v>
      </c>
      <c r="AI1" s="2" t="s">
        <v>500</v>
      </c>
      <c r="AJ1" s="3">
        <v>44067</v>
      </c>
      <c r="AK1" s="2" t="s">
        <v>500</v>
      </c>
      <c r="AL1" s="3">
        <v>44074</v>
      </c>
      <c r="AM1" s="2" t="s">
        <v>500</v>
      </c>
      <c r="AN1" s="3">
        <v>44081</v>
      </c>
      <c r="AO1" s="2" t="s">
        <v>500</v>
      </c>
      <c r="AP1" s="3">
        <v>44088</v>
      </c>
      <c r="AQ1" s="2" t="s">
        <v>500</v>
      </c>
      <c r="AR1" s="3">
        <v>44095</v>
      </c>
      <c r="AS1" s="2" t="s">
        <v>500</v>
      </c>
      <c r="AT1" s="3">
        <v>44102</v>
      </c>
      <c r="AU1" s="2" t="s">
        <v>500</v>
      </c>
      <c r="AV1" s="3">
        <v>44109</v>
      </c>
      <c r="AW1" s="2" t="s">
        <v>500</v>
      </c>
      <c r="AX1" s="3">
        <v>44116</v>
      </c>
      <c r="AY1" s="2" t="s">
        <v>500</v>
      </c>
      <c r="AZ1" s="3">
        <v>44123</v>
      </c>
      <c r="BA1" s="2" t="s">
        <v>500</v>
      </c>
      <c r="BB1" s="3">
        <v>44130</v>
      </c>
      <c r="BC1" s="2" t="s">
        <v>500</v>
      </c>
      <c r="BD1" s="3">
        <v>44137</v>
      </c>
      <c r="BE1" s="2" t="s">
        <v>500</v>
      </c>
      <c r="BF1" s="3">
        <v>44144</v>
      </c>
      <c r="BG1" s="2" t="s">
        <v>500</v>
      </c>
      <c r="BH1" s="3">
        <v>44151</v>
      </c>
      <c r="BI1" s="2" t="s">
        <v>500</v>
      </c>
      <c r="BJ1" s="3">
        <v>44158</v>
      </c>
      <c r="BK1" s="2" t="s">
        <v>500</v>
      </c>
      <c r="BL1" s="3">
        <v>44165</v>
      </c>
    </row>
    <row r="2" spans="2:68" ht="12" thickBot="1" x14ac:dyDescent="0.25">
      <c r="B2" s="4" t="s">
        <v>20</v>
      </c>
      <c r="C2" s="5">
        <v>0.66249999999999998</v>
      </c>
      <c r="D2" s="228" t="s">
        <v>20</v>
      </c>
      <c r="E2" s="5">
        <v>0.57389999999999997</v>
      </c>
      <c r="F2" s="228" t="s">
        <v>20</v>
      </c>
      <c r="G2" s="5">
        <v>0.57199999999999995</v>
      </c>
      <c r="H2" s="228" t="s">
        <v>20</v>
      </c>
      <c r="I2" s="5">
        <v>0.61819999999999997</v>
      </c>
      <c r="J2" s="228" t="s">
        <v>20</v>
      </c>
      <c r="K2" s="4" t="s">
        <v>20</v>
      </c>
      <c r="L2" s="5">
        <v>0.66249999999999998</v>
      </c>
      <c r="M2" s="4" t="s">
        <v>20</v>
      </c>
      <c r="N2" s="5">
        <v>0.55710000000000004</v>
      </c>
      <c r="O2" s="1" t="s">
        <v>20</v>
      </c>
      <c r="P2" s="7">
        <v>0.53810000000000002</v>
      </c>
      <c r="Q2" s="8" t="s">
        <v>20</v>
      </c>
      <c r="R2" s="9">
        <v>0.60760000000000003</v>
      </c>
      <c r="S2" s="10" t="s">
        <v>20</v>
      </c>
      <c r="T2" s="11">
        <v>0.55279999999999996</v>
      </c>
      <c r="U2" s="8" t="s">
        <v>20</v>
      </c>
      <c r="V2" s="9">
        <v>0.50309999999999999</v>
      </c>
      <c r="W2" s="8" t="s">
        <v>20</v>
      </c>
      <c r="X2" s="9">
        <v>0.56210000000000004</v>
      </c>
      <c r="Y2" s="8" t="s">
        <v>20</v>
      </c>
      <c r="Z2" s="9">
        <v>0.56100000000000005</v>
      </c>
      <c r="AA2" s="8" t="s">
        <v>20</v>
      </c>
      <c r="AB2" s="9">
        <v>0.55559999999999998</v>
      </c>
      <c r="AC2" s="8" t="s">
        <v>20</v>
      </c>
      <c r="AD2" s="9">
        <v>0.65139999999999998</v>
      </c>
      <c r="AE2" s="8" t="s">
        <v>20</v>
      </c>
      <c r="AF2" s="9">
        <v>0.5887</v>
      </c>
      <c r="AG2" s="8" t="s">
        <v>20</v>
      </c>
      <c r="AH2" s="9">
        <v>0.58240000000000003</v>
      </c>
      <c r="AI2" s="15" t="s">
        <v>20</v>
      </c>
      <c r="AJ2" s="9">
        <v>0.53080000000000005</v>
      </c>
      <c r="AK2" s="4" t="s">
        <v>40</v>
      </c>
      <c r="AL2" s="9">
        <v>0.50739999999999996</v>
      </c>
      <c r="AM2" s="8" t="s">
        <v>20</v>
      </c>
      <c r="AN2" s="9">
        <v>0.58099999999999996</v>
      </c>
      <c r="AO2" s="8" t="s">
        <v>20</v>
      </c>
      <c r="AP2" s="9">
        <v>0.61050000000000004</v>
      </c>
      <c r="AQ2" s="8" t="s">
        <v>20</v>
      </c>
      <c r="AR2" s="9">
        <v>0.53810000000000002</v>
      </c>
      <c r="AS2" s="8" t="s">
        <v>20</v>
      </c>
      <c r="AT2" s="9">
        <v>0.621</v>
      </c>
      <c r="AU2" s="8" t="s">
        <v>20</v>
      </c>
      <c r="AV2" s="9">
        <v>0.65590000000000004</v>
      </c>
      <c r="AW2" s="8" t="s">
        <v>20</v>
      </c>
      <c r="AX2" s="9">
        <v>0.57779999999999998</v>
      </c>
      <c r="AY2" s="8" t="s">
        <v>20</v>
      </c>
      <c r="AZ2" s="9">
        <v>0.56379999999999997</v>
      </c>
      <c r="BA2" s="8" t="s">
        <v>20</v>
      </c>
      <c r="BB2" s="9">
        <v>0.53680000000000005</v>
      </c>
      <c r="BC2" s="4" t="s">
        <v>20</v>
      </c>
      <c r="BD2" s="5">
        <v>0.61129999999999995</v>
      </c>
      <c r="BE2" s="4" t="s">
        <v>1</v>
      </c>
      <c r="BF2" s="5">
        <v>0.53739999999999999</v>
      </c>
      <c r="BG2" s="4" t="s">
        <v>20</v>
      </c>
      <c r="BH2" s="5">
        <v>0.5393</v>
      </c>
      <c r="BI2" s="4" t="s">
        <v>1</v>
      </c>
      <c r="BJ2" s="5">
        <v>0.54679999999999995</v>
      </c>
      <c r="BK2" s="4" t="s">
        <v>20</v>
      </c>
      <c r="BL2" s="5">
        <v>0.61409999999999998</v>
      </c>
    </row>
    <row r="3" spans="2:68" ht="15.75" thickBot="1" x14ac:dyDescent="0.25">
      <c r="B3" s="4" t="s">
        <v>40</v>
      </c>
      <c r="D3" s="228" t="s">
        <v>40</v>
      </c>
      <c r="F3" s="228" t="s">
        <v>40</v>
      </c>
      <c r="G3" s="5">
        <v>0.49130000000000001</v>
      </c>
      <c r="H3" s="228" t="s">
        <v>40</v>
      </c>
      <c r="I3" s="5">
        <v>0.53069999999999995</v>
      </c>
      <c r="J3" s="228" t="s">
        <v>40</v>
      </c>
      <c r="K3" s="4" t="s">
        <v>40</v>
      </c>
      <c r="L3" s="5"/>
      <c r="M3" s="4" t="s">
        <v>40</v>
      </c>
      <c r="N3" s="5">
        <v>0.41570000000000001</v>
      </c>
      <c r="O3" s="1" t="s">
        <v>30</v>
      </c>
      <c r="P3" s="7">
        <v>0.5131</v>
      </c>
      <c r="Q3" s="1" t="s">
        <v>30</v>
      </c>
      <c r="R3" s="7">
        <v>0.6079</v>
      </c>
      <c r="S3" s="24" t="s">
        <v>40</v>
      </c>
      <c r="T3" s="7">
        <v>0.46860000000000002</v>
      </c>
      <c r="U3" s="4" t="s">
        <v>40</v>
      </c>
      <c r="V3" s="7">
        <v>0.45950000000000002</v>
      </c>
      <c r="W3" s="1" t="s">
        <v>38</v>
      </c>
      <c r="X3" s="7">
        <v>0.53159999999999996</v>
      </c>
      <c r="Y3" s="1" t="s">
        <v>40</v>
      </c>
      <c r="Z3" s="7">
        <v>0.39429999999999998</v>
      </c>
      <c r="AA3" s="24" t="s">
        <v>40</v>
      </c>
      <c r="AB3" s="7">
        <v>0.45800000000000002</v>
      </c>
      <c r="AC3" s="1" t="s">
        <v>38</v>
      </c>
      <c r="AD3" s="7">
        <v>0.50739999999999996</v>
      </c>
      <c r="AE3" s="4" t="s">
        <v>40</v>
      </c>
      <c r="AF3" s="7">
        <v>0.49590000000000001</v>
      </c>
      <c r="AG3" s="4" t="s">
        <v>40</v>
      </c>
      <c r="AH3" s="7">
        <v>0.51790000000000003</v>
      </c>
      <c r="AI3" s="4" t="s">
        <v>40</v>
      </c>
      <c r="AJ3" s="7">
        <v>0.50729999999999997</v>
      </c>
      <c r="AK3" s="15" t="s">
        <v>1</v>
      </c>
      <c r="AL3" s="7">
        <v>0.53890000000000005</v>
      </c>
      <c r="AM3" s="4" t="s">
        <v>40</v>
      </c>
      <c r="AN3" s="7">
        <v>0.52290000000000003</v>
      </c>
      <c r="AO3" s="4" t="s">
        <v>46</v>
      </c>
      <c r="AP3" s="7">
        <v>0.35220000000000001</v>
      </c>
      <c r="AQ3" s="1" t="s">
        <v>38</v>
      </c>
      <c r="AR3" s="7">
        <v>0.47299999999999998</v>
      </c>
      <c r="AS3" s="1" t="s">
        <v>1</v>
      </c>
      <c r="AT3" s="7">
        <v>0.46529999999999999</v>
      </c>
      <c r="AU3" s="1" t="s">
        <v>30</v>
      </c>
      <c r="AV3" s="7">
        <v>0.5232</v>
      </c>
      <c r="AW3" s="1" t="s">
        <v>1</v>
      </c>
      <c r="AX3" s="7">
        <v>0.56620000000000004</v>
      </c>
      <c r="AY3" s="1" t="s">
        <v>1</v>
      </c>
      <c r="AZ3" s="7">
        <v>0.51780000000000004</v>
      </c>
      <c r="BA3" s="1" t="s">
        <v>30</v>
      </c>
      <c r="BB3" s="7">
        <v>0.51549999999999996</v>
      </c>
      <c r="BC3" s="4" t="s">
        <v>1</v>
      </c>
      <c r="BD3" s="5">
        <v>0.49230000000000002</v>
      </c>
      <c r="BE3" s="4" t="s">
        <v>2</v>
      </c>
      <c r="BF3" s="5">
        <v>0.53739999999999999</v>
      </c>
      <c r="BG3" s="4" t="s">
        <v>21</v>
      </c>
      <c r="BH3" s="5">
        <v>0.5393</v>
      </c>
      <c r="BI3" s="4" t="s">
        <v>2</v>
      </c>
      <c r="BJ3" s="5">
        <v>0.54679999999999995</v>
      </c>
      <c r="BK3" s="4" t="s">
        <v>21</v>
      </c>
      <c r="BL3" s="5">
        <v>0.61409999999999998</v>
      </c>
      <c r="BN3" s="45"/>
      <c r="BO3" s="46"/>
      <c r="BP3" s="45"/>
    </row>
    <row r="4" spans="2:68" ht="15.75" thickBot="1" x14ac:dyDescent="0.25">
      <c r="B4" s="4" t="s">
        <v>30</v>
      </c>
      <c r="C4" s="12"/>
      <c r="D4" s="228" t="s">
        <v>30</v>
      </c>
      <c r="E4" s="12"/>
      <c r="F4" s="228" t="s">
        <v>30</v>
      </c>
      <c r="G4" s="5">
        <v>0.47489999999999999</v>
      </c>
      <c r="H4" s="228" t="s">
        <v>30</v>
      </c>
      <c r="I4" s="5">
        <v>0.51339999999999997</v>
      </c>
      <c r="J4" s="228" t="s">
        <v>30</v>
      </c>
      <c r="K4" s="4" t="s">
        <v>30</v>
      </c>
      <c r="L4" s="5"/>
      <c r="M4" s="4" t="s">
        <v>30</v>
      </c>
      <c r="N4" s="5">
        <v>0.52059999999999995</v>
      </c>
      <c r="O4" s="1" t="s">
        <v>13</v>
      </c>
      <c r="P4" s="7">
        <v>0.56540000000000001</v>
      </c>
      <c r="Q4" s="1" t="s">
        <v>15</v>
      </c>
      <c r="R4" s="7">
        <v>0.39560000000000001</v>
      </c>
      <c r="S4" s="1" t="s">
        <v>30</v>
      </c>
      <c r="T4" s="7">
        <v>0.44569999999999999</v>
      </c>
      <c r="U4" s="15" t="s">
        <v>30</v>
      </c>
      <c r="V4" s="7">
        <v>0.53600000000000003</v>
      </c>
      <c r="W4" s="1" t="s">
        <v>1</v>
      </c>
      <c r="X4" s="7">
        <v>0.52639999999999998</v>
      </c>
      <c r="Y4" s="1" t="s">
        <v>38</v>
      </c>
      <c r="Z4" s="7">
        <v>0.53249999999999997</v>
      </c>
      <c r="AA4" s="15" t="s">
        <v>38</v>
      </c>
      <c r="AB4" s="7">
        <v>0.47039999999999998</v>
      </c>
      <c r="AC4" s="1" t="s">
        <v>1</v>
      </c>
      <c r="AD4" s="7">
        <v>0.49380000000000002</v>
      </c>
      <c r="AE4" s="15" t="s">
        <v>1</v>
      </c>
      <c r="AF4" s="7">
        <v>0.52290000000000003</v>
      </c>
      <c r="AG4" s="15" t="s">
        <v>38</v>
      </c>
      <c r="AH4" s="7">
        <v>0.49690000000000001</v>
      </c>
      <c r="AI4" s="1" t="s">
        <v>38</v>
      </c>
      <c r="AJ4" s="7">
        <v>0.46700000000000003</v>
      </c>
      <c r="AK4" s="24" t="s">
        <v>46</v>
      </c>
      <c r="AL4" s="7">
        <v>0.47139999999999999</v>
      </c>
      <c r="AM4" s="15" t="s">
        <v>38</v>
      </c>
      <c r="AN4" s="7">
        <v>0.57050000000000001</v>
      </c>
      <c r="AO4" s="15" t="s">
        <v>11</v>
      </c>
      <c r="AP4" s="7">
        <v>0.39290000000000003</v>
      </c>
      <c r="AQ4" s="1" t="s">
        <v>1</v>
      </c>
      <c r="AR4" s="7">
        <v>0.57110000000000005</v>
      </c>
      <c r="AS4" s="4" t="s">
        <v>46</v>
      </c>
      <c r="AT4" s="7">
        <v>0.52739999999999998</v>
      </c>
      <c r="AU4" s="1" t="s">
        <v>1</v>
      </c>
      <c r="AV4" s="7">
        <v>0.56020000000000003</v>
      </c>
      <c r="AW4" s="4" t="s">
        <v>46</v>
      </c>
      <c r="AX4" s="7">
        <v>0.437</v>
      </c>
      <c r="AY4" s="4" t="s">
        <v>46</v>
      </c>
      <c r="AZ4" s="7">
        <v>0.45129999999999998</v>
      </c>
      <c r="BA4" s="1" t="s">
        <v>1</v>
      </c>
      <c r="BB4" s="7">
        <v>0.58079999999999998</v>
      </c>
      <c r="BC4" s="4" t="s">
        <v>46</v>
      </c>
      <c r="BD4" s="5">
        <v>0.44400000000000001</v>
      </c>
      <c r="BE4" s="4" t="s">
        <v>11</v>
      </c>
      <c r="BF4" s="5">
        <v>0.49909999999999999</v>
      </c>
      <c r="BG4" s="4" t="s">
        <v>11</v>
      </c>
      <c r="BH4" s="5">
        <v>0.55420000000000003</v>
      </c>
      <c r="BI4" s="4" t="s">
        <v>46</v>
      </c>
      <c r="BJ4" s="5">
        <v>0.44369999999999998</v>
      </c>
      <c r="BK4" s="4" t="s">
        <v>19</v>
      </c>
      <c r="BL4" s="5">
        <v>0.53990000000000005</v>
      </c>
      <c r="BN4" s="44"/>
    </row>
    <row r="5" spans="2:68" ht="15.75" thickBot="1" x14ac:dyDescent="0.25">
      <c r="B5" s="4" t="s">
        <v>13</v>
      </c>
      <c r="C5" s="5">
        <v>0.48949999999999999</v>
      </c>
      <c r="D5" s="228" t="s">
        <v>13</v>
      </c>
      <c r="E5" s="5">
        <v>0.50919999999999999</v>
      </c>
      <c r="F5" s="228" t="s">
        <v>13</v>
      </c>
      <c r="G5" s="5">
        <v>0.53610000000000002</v>
      </c>
      <c r="H5" s="228" t="s">
        <v>13</v>
      </c>
      <c r="I5" s="5">
        <v>0.4859</v>
      </c>
      <c r="J5" s="228" t="s">
        <v>13</v>
      </c>
      <c r="K5" s="4" t="s">
        <v>13</v>
      </c>
      <c r="L5" s="5">
        <v>0.48949999999999999</v>
      </c>
      <c r="M5" s="24" t="s">
        <v>13</v>
      </c>
      <c r="N5" s="5">
        <v>0.55769999999999997</v>
      </c>
      <c r="O5" s="24" t="s">
        <v>42</v>
      </c>
      <c r="P5" s="7">
        <v>0.48909999999999998</v>
      </c>
      <c r="Q5" s="1" t="s">
        <v>38</v>
      </c>
      <c r="R5" s="7">
        <v>0.59289999999999998</v>
      </c>
      <c r="S5" s="1" t="s">
        <v>38</v>
      </c>
      <c r="T5" s="7">
        <v>0.44419999999999998</v>
      </c>
      <c r="U5" s="1" t="s">
        <v>38</v>
      </c>
      <c r="V5" s="7">
        <v>0.56689999999999996</v>
      </c>
      <c r="W5" s="24" t="s">
        <v>36</v>
      </c>
      <c r="X5" s="7">
        <v>0.50439999999999996</v>
      </c>
      <c r="Y5" s="1" t="s">
        <v>1</v>
      </c>
      <c r="Z5" s="7">
        <v>0.57479999999999998</v>
      </c>
      <c r="AA5" s="15" t="s">
        <v>1</v>
      </c>
      <c r="AB5" s="7">
        <v>0.49259999999999998</v>
      </c>
      <c r="AC5" s="24" t="s">
        <v>46</v>
      </c>
      <c r="AD5" s="7">
        <v>0.51439999999999997</v>
      </c>
      <c r="AE5" s="1" t="s">
        <v>46</v>
      </c>
      <c r="AF5" s="7">
        <v>0.50160000000000005</v>
      </c>
      <c r="AG5" s="24" t="s">
        <v>46</v>
      </c>
      <c r="AH5" s="7">
        <v>0.54490000000000005</v>
      </c>
      <c r="AI5" s="24" t="s">
        <v>46</v>
      </c>
      <c r="AJ5" s="7">
        <v>0.49969999999999998</v>
      </c>
      <c r="AK5" s="15" t="s">
        <v>11</v>
      </c>
      <c r="AL5" s="7">
        <v>0.5534</v>
      </c>
      <c r="AM5" s="24" t="s">
        <v>46</v>
      </c>
      <c r="AN5" s="7">
        <v>0.54369999999999996</v>
      </c>
      <c r="AO5" s="1" t="s">
        <v>48</v>
      </c>
      <c r="AP5" s="7">
        <v>0.496</v>
      </c>
      <c r="AQ5" s="24" t="s">
        <v>46</v>
      </c>
      <c r="AR5" s="7">
        <v>0.45960000000000001</v>
      </c>
      <c r="AS5" s="15" t="s">
        <v>11</v>
      </c>
      <c r="AT5" s="7">
        <v>0.5675</v>
      </c>
      <c r="AU5" s="4" t="s">
        <v>46</v>
      </c>
      <c r="AV5" s="7">
        <v>0.48770000000000002</v>
      </c>
      <c r="AW5" s="15" t="s">
        <v>11</v>
      </c>
      <c r="AX5" s="7">
        <v>0.57499999999999996</v>
      </c>
      <c r="AY5" s="15" t="s">
        <v>11</v>
      </c>
      <c r="AZ5" s="7">
        <v>0.56230000000000002</v>
      </c>
      <c r="BA5" s="4" t="s">
        <v>46</v>
      </c>
      <c r="BB5" s="7">
        <v>0.46489999999999998</v>
      </c>
      <c r="BC5" s="4" t="s">
        <v>11</v>
      </c>
      <c r="BD5" s="5">
        <v>0.49020000000000002</v>
      </c>
      <c r="BE5" s="4" t="s">
        <v>12</v>
      </c>
      <c r="BF5" s="5">
        <v>0.49909999999999999</v>
      </c>
      <c r="BG5" s="4" t="s">
        <v>12</v>
      </c>
      <c r="BH5" s="5">
        <v>0.55420000000000003</v>
      </c>
      <c r="BI5" s="4" t="s">
        <v>47</v>
      </c>
      <c r="BJ5" s="5">
        <v>0.44369999999999998</v>
      </c>
      <c r="BK5" s="4" t="s">
        <v>33</v>
      </c>
      <c r="BL5" s="5">
        <v>0.53990000000000005</v>
      </c>
      <c r="BN5" s="44"/>
    </row>
    <row r="6" spans="2:68" ht="15.75" thickBot="1" x14ac:dyDescent="0.25">
      <c r="B6" s="4" t="s">
        <v>42</v>
      </c>
      <c r="C6" s="5">
        <v>0.5524</v>
      </c>
      <c r="D6" s="228" t="s">
        <v>42</v>
      </c>
      <c r="E6" s="5">
        <v>0.4088</v>
      </c>
      <c r="F6" s="228" t="s">
        <v>42</v>
      </c>
      <c r="G6" s="5">
        <v>0.49080000000000001</v>
      </c>
      <c r="H6" s="228" t="s">
        <v>42</v>
      </c>
      <c r="I6" s="5">
        <v>0.47399999999999998</v>
      </c>
      <c r="J6" s="228" t="s">
        <v>42</v>
      </c>
      <c r="K6" s="4" t="s">
        <v>42</v>
      </c>
      <c r="L6" s="5">
        <v>0.5524</v>
      </c>
      <c r="M6" s="1" t="s">
        <v>38</v>
      </c>
      <c r="N6" s="5">
        <v>0.47070000000000001</v>
      </c>
      <c r="O6" s="1" t="s">
        <v>1</v>
      </c>
      <c r="P6" s="7">
        <v>0.61660000000000004</v>
      </c>
      <c r="Q6" s="1" t="s">
        <v>1</v>
      </c>
      <c r="R6" s="7">
        <v>0.51929999999999998</v>
      </c>
      <c r="S6" s="15" t="s">
        <v>1</v>
      </c>
      <c r="T6" s="7">
        <v>0.51349999999999996</v>
      </c>
      <c r="U6" s="24" t="s">
        <v>42</v>
      </c>
      <c r="V6" s="7">
        <v>0.3901</v>
      </c>
      <c r="W6" s="15" t="s">
        <v>19</v>
      </c>
      <c r="X6" s="7">
        <v>0.4481</v>
      </c>
      <c r="Y6" s="4" t="s">
        <v>36</v>
      </c>
      <c r="Z6" s="7">
        <v>0.48010000000000003</v>
      </c>
      <c r="AA6" s="24" t="s">
        <v>46</v>
      </c>
      <c r="AB6" s="7">
        <v>0.43580000000000002</v>
      </c>
      <c r="AC6" s="15" t="s">
        <v>11</v>
      </c>
      <c r="AD6" s="7">
        <v>0.54120000000000001</v>
      </c>
      <c r="AE6" s="1" t="s">
        <v>11</v>
      </c>
      <c r="AF6" s="7">
        <v>0.6119</v>
      </c>
      <c r="AG6" s="1" t="s">
        <v>11</v>
      </c>
      <c r="AH6" s="7">
        <v>0.64359999999999995</v>
      </c>
      <c r="AI6" s="15" t="s">
        <v>11</v>
      </c>
      <c r="AJ6" s="7">
        <v>0.56779999999999997</v>
      </c>
      <c r="AK6" s="15" t="s">
        <v>2</v>
      </c>
      <c r="AL6" s="7">
        <v>0.53890000000000005</v>
      </c>
      <c r="AM6" s="1" t="s">
        <v>11</v>
      </c>
      <c r="AN6" s="7">
        <v>0.60470000000000002</v>
      </c>
      <c r="AO6" s="1" t="s">
        <v>58</v>
      </c>
      <c r="AP6" s="7">
        <v>0.45829999999999999</v>
      </c>
      <c r="AQ6" s="15" t="s">
        <v>11</v>
      </c>
      <c r="AR6" s="7">
        <v>0.57879999999999998</v>
      </c>
      <c r="AS6" s="1" t="s">
        <v>2</v>
      </c>
      <c r="AT6" s="7">
        <v>0.46529999999999999</v>
      </c>
      <c r="AU6" s="15" t="s">
        <v>11</v>
      </c>
      <c r="AV6" s="7">
        <v>0.5262</v>
      </c>
      <c r="AW6" s="1" t="s">
        <v>2</v>
      </c>
      <c r="AX6" s="7">
        <v>0.56620000000000004</v>
      </c>
      <c r="AY6" s="1" t="s">
        <v>2</v>
      </c>
      <c r="AZ6" s="7">
        <v>0.51780000000000004</v>
      </c>
      <c r="BA6" s="15" t="s">
        <v>11</v>
      </c>
      <c r="BB6" s="7">
        <v>0.52290000000000003</v>
      </c>
      <c r="BC6" s="4" t="s">
        <v>2</v>
      </c>
      <c r="BD6" s="5">
        <v>0.49230000000000002</v>
      </c>
      <c r="BE6" s="4" t="s">
        <v>34</v>
      </c>
      <c r="BF6" s="5">
        <v>0.50749999999999995</v>
      </c>
      <c r="BG6" s="4" t="s">
        <v>28</v>
      </c>
      <c r="BH6" s="5">
        <v>0.48060000000000003</v>
      </c>
      <c r="BI6" s="4" t="s">
        <v>11</v>
      </c>
      <c r="BJ6" s="5">
        <v>0.5212</v>
      </c>
      <c r="BK6" s="4" t="s">
        <v>46</v>
      </c>
      <c r="BL6" s="5">
        <v>0.46739999999999998</v>
      </c>
      <c r="BN6" s="44"/>
    </row>
    <row r="7" spans="2:68" ht="15.75" thickBot="1" x14ac:dyDescent="0.25">
      <c r="B7" s="4" t="s">
        <v>1</v>
      </c>
      <c r="C7" s="5">
        <v>0.5403</v>
      </c>
      <c r="D7" s="228" t="s">
        <v>1</v>
      </c>
      <c r="E7" s="5">
        <v>0.49730000000000002</v>
      </c>
      <c r="F7" s="228" t="s">
        <v>1</v>
      </c>
      <c r="H7" s="228" t="s">
        <v>1</v>
      </c>
      <c r="I7" s="5">
        <v>0.48459999999999998</v>
      </c>
      <c r="J7" s="228" t="s">
        <v>1</v>
      </c>
      <c r="K7" s="4" t="s">
        <v>1</v>
      </c>
      <c r="L7" s="5">
        <v>0.5403</v>
      </c>
      <c r="M7" s="4" t="s">
        <v>42</v>
      </c>
      <c r="N7" s="5">
        <v>0.44969999999999999</v>
      </c>
      <c r="O7" s="24" t="s">
        <v>36</v>
      </c>
      <c r="P7" s="7">
        <v>0.4975</v>
      </c>
      <c r="Q7" s="24" t="s">
        <v>36</v>
      </c>
      <c r="R7" s="7">
        <v>0.44569999999999999</v>
      </c>
      <c r="S7" s="26" t="s">
        <v>36</v>
      </c>
      <c r="T7" s="7">
        <v>0.55649999999999999</v>
      </c>
      <c r="U7" s="1" t="s">
        <v>1</v>
      </c>
      <c r="V7" s="7">
        <v>0.54220000000000002</v>
      </c>
      <c r="W7" s="4" t="s">
        <v>46</v>
      </c>
      <c r="X7" s="7">
        <v>0.48330000000000001</v>
      </c>
      <c r="Y7" s="4" t="s">
        <v>46</v>
      </c>
      <c r="Z7" s="7">
        <v>0.4486</v>
      </c>
      <c r="AA7" s="1" t="s">
        <v>11</v>
      </c>
      <c r="AB7" s="7">
        <v>0.56910000000000005</v>
      </c>
      <c r="AC7" s="15" t="s">
        <v>2</v>
      </c>
      <c r="AD7" s="7">
        <v>0.49380000000000002</v>
      </c>
      <c r="AE7" s="1" t="s">
        <v>34</v>
      </c>
      <c r="AF7" s="7">
        <v>0.52290000000000003</v>
      </c>
      <c r="AG7" s="1" t="s">
        <v>39</v>
      </c>
      <c r="AH7" s="7">
        <v>0.49690000000000001</v>
      </c>
      <c r="AI7" s="15" t="s">
        <v>39</v>
      </c>
      <c r="AJ7" s="7">
        <v>0.46700000000000003</v>
      </c>
      <c r="AK7" s="1" t="s">
        <v>22</v>
      </c>
      <c r="AL7" s="7">
        <v>0.4874</v>
      </c>
      <c r="AM7" s="1" t="s">
        <v>39</v>
      </c>
      <c r="AN7" s="7">
        <v>0.57050000000000001</v>
      </c>
      <c r="AO7" s="1" t="s">
        <v>70</v>
      </c>
      <c r="AP7" s="7">
        <v>0.47589999999999999</v>
      </c>
      <c r="AQ7" s="15" t="s">
        <v>2</v>
      </c>
      <c r="AR7" s="7">
        <v>0.57110000000000005</v>
      </c>
      <c r="AS7" s="1" t="s">
        <v>34</v>
      </c>
      <c r="AT7" s="7">
        <v>0.5907</v>
      </c>
      <c r="AU7" s="1" t="s">
        <v>2</v>
      </c>
      <c r="AV7" s="7">
        <v>0.56020000000000003</v>
      </c>
      <c r="AW7" s="1" t="s">
        <v>22</v>
      </c>
      <c r="AX7" s="7">
        <v>0.55789999999999995</v>
      </c>
      <c r="AY7" s="1" t="s">
        <v>28</v>
      </c>
      <c r="AZ7" s="7">
        <v>0.55649999999999999</v>
      </c>
      <c r="BA7" s="1" t="s">
        <v>2</v>
      </c>
      <c r="BB7" s="7">
        <v>0.58079999999999998</v>
      </c>
      <c r="BC7" s="4" t="s">
        <v>28</v>
      </c>
      <c r="BD7" s="5">
        <v>0.442</v>
      </c>
      <c r="BE7" s="4" t="s">
        <v>35</v>
      </c>
      <c r="BF7" s="5">
        <v>0.50749999999999995</v>
      </c>
      <c r="BG7" s="4" t="s">
        <v>29</v>
      </c>
      <c r="BH7" s="5">
        <v>0.48060000000000003</v>
      </c>
      <c r="BI7" s="4" t="s">
        <v>12</v>
      </c>
      <c r="BJ7" s="5">
        <v>0.5212</v>
      </c>
      <c r="BK7" s="4" t="s">
        <v>47</v>
      </c>
      <c r="BL7" s="5">
        <v>0.46739999999999998</v>
      </c>
      <c r="BN7" s="44"/>
    </row>
    <row r="8" spans="2:68" ht="15.75" thickBot="1" x14ac:dyDescent="0.25">
      <c r="B8" s="4" t="s">
        <v>36</v>
      </c>
      <c r="D8" s="228" t="s">
        <v>36</v>
      </c>
      <c r="E8" s="5">
        <v>0.47749999999999998</v>
      </c>
      <c r="F8" s="228" t="s">
        <v>36</v>
      </c>
      <c r="G8" s="5">
        <v>0.4869</v>
      </c>
      <c r="H8" s="228" t="s">
        <v>36</v>
      </c>
      <c r="I8" s="5">
        <v>0.5605</v>
      </c>
      <c r="J8" s="228" t="s">
        <v>36</v>
      </c>
      <c r="K8" s="4" t="s">
        <v>36</v>
      </c>
      <c r="L8" s="5"/>
      <c r="M8" s="4" t="s">
        <v>1</v>
      </c>
      <c r="N8" s="5">
        <v>0.55100000000000005</v>
      </c>
      <c r="O8" s="1" t="s">
        <v>19</v>
      </c>
      <c r="P8" s="7">
        <v>0.55010000000000003</v>
      </c>
      <c r="Q8" s="1" t="s">
        <v>19</v>
      </c>
      <c r="R8" s="7">
        <v>0.57310000000000005</v>
      </c>
      <c r="S8" s="1" t="s">
        <v>19</v>
      </c>
      <c r="T8" s="7">
        <v>0.52190000000000003</v>
      </c>
      <c r="U8" s="24" t="s">
        <v>36</v>
      </c>
      <c r="V8" s="7">
        <v>0.45490000000000003</v>
      </c>
      <c r="W8" s="1" t="s">
        <v>11</v>
      </c>
      <c r="X8" s="7">
        <v>0.54300000000000004</v>
      </c>
      <c r="Y8" s="15" t="s">
        <v>11</v>
      </c>
      <c r="Z8" s="7">
        <v>0.66059999999999997</v>
      </c>
      <c r="AA8" s="1" t="s">
        <v>2</v>
      </c>
      <c r="AB8" s="7">
        <v>0.49259999999999998</v>
      </c>
      <c r="AC8" s="1" t="s">
        <v>39</v>
      </c>
      <c r="AD8" s="7">
        <v>0.50739999999999996</v>
      </c>
      <c r="AE8" s="1" t="s">
        <v>48</v>
      </c>
      <c r="AF8" s="7">
        <v>0.50160000000000005</v>
      </c>
      <c r="AG8" s="1" t="s">
        <v>22</v>
      </c>
      <c r="AH8" s="7">
        <v>0.51670000000000005</v>
      </c>
      <c r="AI8" s="1" t="s">
        <v>22</v>
      </c>
      <c r="AJ8" s="7">
        <v>0.53080000000000005</v>
      </c>
      <c r="AK8" s="24" t="s">
        <v>48</v>
      </c>
      <c r="AL8" s="7">
        <v>0.46129999999999999</v>
      </c>
      <c r="AM8" s="1" t="s">
        <v>22</v>
      </c>
      <c r="AN8" s="7">
        <v>0.49540000000000001</v>
      </c>
      <c r="AO8" s="13" t="s">
        <v>73</v>
      </c>
      <c r="AP8" s="7">
        <v>0.5655</v>
      </c>
      <c r="AQ8" s="1" t="s">
        <v>39</v>
      </c>
      <c r="AR8" s="7">
        <v>0.47299999999999998</v>
      </c>
      <c r="AS8" s="1" t="s">
        <v>22</v>
      </c>
      <c r="AT8" s="7">
        <v>0.5877</v>
      </c>
      <c r="AU8" s="1" t="s">
        <v>22</v>
      </c>
      <c r="AV8" s="7">
        <v>0.57250000000000001</v>
      </c>
      <c r="AW8" s="24" t="s">
        <v>48</v>
      </c>
      <c r="AX8" s="7">
        <v>0.4713</v>
      </c>
      <c r="AY8" s="1" t="s">
        <v>22</v>
      </c>
      <c r="AZ8" s="7">
        <v>0.5514</v>
      </c>
      <c r="BA8" s="1" t="s">
        <v>28</v>
      </c>
      <c r="BB8" s="7">
        <v>0.55130000000000001</v>
      </c>
      <c r="BC8" s="4" t="s">
        <v>22</v>
      </c>
      <c r="BD8" s="5">
        <v>0.59950000000000003</v>
      </c>
      <c r="BE8" s="4" t="s">
        <v>22</v>
      </c>
      <c r="BF8" s="5">
        <v>0.5454</v>
      </c>
      <c r="BG8" s="4" t="s">
        <v>34</v>
      </c>
      <c r="BH8" s="5">
        <v>0.61939999999999995</v>
      </c>
      <c r="BI8" s="4" t="s">
        <v>49</v>
      </c>
      <c r="BJ8" s="5">
        <v>0.47710000000000002</v>
      </c>
      <c r="BK8" s="4" t="s">
        <v>11</v>
      </c>
      <c r="BL8" s="5">
        <v>0.47149999999999997</v>
      </c>
      <c r="BN8" s="44"/>
    </row>
    <row r="9" spans="2:68" ht="15.75" thickBot="1" x14ac:dyDescent="0.25">
      <c r="B9" s="4" t="s">
        <v>44</v>
      </c>
      <c r="D9" s="228" t="s">
        <v>44</v>
      </c>
      <c r="E9" s="5">
        <v>0.4425</v>
      </c>
      <c r="F9" s="228" t="s">
        <v>44</v>
      </c>
      <c r="G9" s="5">
        <v>0.51619999999999999</v>
      </c>
      <c r="H9" s="228" t="s">
        <v>44</v>
      </c>
      <c r="I9" s="5">
        <v>0.41849999999999998</v>
      </c>
      <c r="J9" s="228" t="s">
        <v>44</v>
      </c>
      <c r="K9" s="4" t="s">
        <v>44</v>
      </c>
      <c r="L9" s="5"/>
      <c r="M9" s="4" t="s">
        <v>36</v>
      </c>
      <c r="N9" s="5">
        <v>0.50839999999999996</v>
      </c>
      <c r="O9" s="24" t="s">
        <v>46</v>
      </c>
      <c r="P9" s="7">
        <v>0.5131</v>
      </c>
      <c r="Q9" s="24" t="s">
        <v>46</v>
      </c>
      <c r="R9" s="7">
        <v>0.55059999999999998</v>
      </c>
      <c r="S9" s="24" t="s">
        <v>46</v>
      </c>
      <c r="T9" s="7">
        <v>0.47470000000000001</v>
      </c>
      <c r="U9" s="1" t="s">
        <v>19</v>
      </c>
      <c r="V9" s="7">
        <v>0.48970000000000002</v>
      </c>
      <c r="W9" s="1" t="s">
        <v>2</v>
      </c>
      <c r="X9" s="7">
        <v>0.52639999999999998</v>
      </c>
      <c r="Y9" s="15" t="s">
        <v>2</v>
      </c>
      <c r="Z9" s="7">
        <v>0.57479999999999998</v>
      </c>
      <c r="AA9" s="15" t="s">
        <v>28</v>
      </c>
      <c r="AB9" s="7">
        <v>0.56669999999999998</v>
      </c>
      <c r="AC9" s="1" t="s">
        <v>67</v>
      </c>
      <c r="AD9" s="7">
        <v>0.53369999999999995</v>
      </c>
      <c r="AE9" s="24" t="s">
        <v>41</v>
      </c>
      <c r="AF9" s="7">
        <v>0.49590000000000001</v>
      </c>
      <c r="AG9" s="24" t="s">
        <v>48</v>
      </c>
      <c r="AH9" s="7">
        <v>0.36349999999999999</v>
      </c>
      <c r="AI9" s="24" t="s">
        <v>41</v>
      </c>
      <c r="AJ9" s="7">
        <v>0.50729999999999997</v>
      </c>
      <c r="AK9" s="24" t="s">
        <v>41</v>
      </c>
      <c r="AL9" s="7">
        <v>0.50739999999999996</v>
      </c>
      <c r="AM9" s="24" t="s">
        <v>48</v>
      </c>
      <c r="AN9" s="7">
        <v>0.44679999999999997</v>
      </c>
      <c r="AO9" s="1" t="s">
        <v>54</v>
      </c>
      <c r="AP9" s="7">
        <v>0.47489999999999999</v>
      </c>
      <c r="AQ9" s="24" t="s">
        <v>48</v>
      </c>
      <c r="AR9" s="7">
        <v>0.42080000000000001</v>
      </c>
      <c r="AS9" s="24" t="s">
        <v>48</v>
      </c>
      <c r="AT9" s="7">
        <v>0.45319999999999999</v>
      </c>
      <c r="AU9" s="24" t="s">
        <v>48</v>
      </c>
      <c r="AV9" s="7">
        <v>0.47220000000000001</v>
      </c>
      <c r="AW9" s="1" t="s">
        <v>49</v>
      </c>
      <c r="AX9" s="7">
        <v>0.4657</v>
      </c>
      <c r="AY9" s="24" t="s">
        <v>48</v>
      </c>
      <c r="AZ9" s="7">
        <v>0.45540000000000003</v>
      </c>
      <c r="BA9" s="1" t="s">
        <v>34</v>
      </c>
      <c r="BB9" s="7">
        <v>0.54449999999999998</v>
      </c>
      <c r="BC9" s="4" t="s">
        <v>48</v>
      </c>
      <c r="BD9" s="5">
        <v>0.41510000000000002</v>
      </c>
      <c r="BE9" s="4" t="s">
        <v>23</v>
      </c>
      <c r="BF9" s="5">
        <v>0.5454</v>
      </c>
      <c r="BG9" s="4" t="s">
        <v>34</v>
      </c>
      <c r="BH9" s="5">
        <v>0.61939999999999995</v>
      </c>
      <c r="BI9" s="4" t="s">
        <v>50</v>
      </c>
      <c r="BJ9" s="5">
        <v>0.47710000000000002</v>
      </c>
      <c r="BK9" s="4" t="s">
        <v>12</v>
      </c>
      <c r="BL9" s="5">
        <v>0.47149999999999997</v>
      </c>
      <c r="BN9" s="44"/>
    </row>
    <row r="10" spans="2:68" ht="15.75" thickBot="1" x14ac:dyDescent="0.25">
      <c r="B10" s="4" t="s">
        <v>19</v>
      </c>
      <c r="C10" s="5">
        <v>0.51100000000000001</v>
      </c>
      <c r="D10" s="228" t="s">
        <v>19</v>
      </c>
      <c r="E10" s="5">
        <v>0.51880000000000004</v>
      </c>
      <c r="F10" s="228" t="s">
        <v>19</v>
      </c>
      <c r="G10" s="5">
        <v>0.49049999999999999</v>
      </c>
      <c r="H10" s="228" t="s">
        <v>19</v>
      </c>
      <c r="I10" s="5">
        <v>0.7137</v>
      </c>
      <c r="J10" s="228" t="s">
        <v>19</v>
      </c>
      <c r="K10" s="4" t="s">
        <v>19</v>
      </c>
      <c r="L10" s="5">
        <v>0.51100000000000001</v>
      </c>
      <c r="M10" s="4" t="s">
        <v>44</v>
      </c>
      <c r="N10" s="5">
        <v>0.43459999999999999</v>
      </c>
      <c r="O10" s="1" t="s">
        <v>11</v>
      </c>
      <c r="P10" s="7">
        <v>0.56969999999999998</v>
      </c>
      <c r="Q10" s="1" t="s">
        <v>11</v>
      </c>
      <c r="R10" s="7">
        <v>0.5978</v>
      </c>
      <c r="S10" s="1" t="s">
        <v>11</v>
      </c>
      <c r="T10" s="7">
        <v>0.59740000000000004</v>
      </c>
      <c r="U10" s="24" t="s">
        <v>46</v>
      </c>
      <c r="V10" s="7">
        <v>0.51749999999999996</v>
      </c>
      <c r="W10" s="1" t="s">
        <v>28</v>
      </c>
      <c r="X10" s="7">
        <v>0.57130000000000003</v>
      </c>
      <c r="Y10" s="1" t="s">
        <v>28</v>
      </c>
      <c r="Z10" s="7">
        <v>0.47710000000000002</v>
      </c>
      <c r="AA10" s="15" t="s">
        <v>39</v>
      </c>
      <c r="AB10" s="7">
        <v>0.47039999999999998</v>
      </c>
      <c r="AC10" s="1" t="s">
        <v>22</v>
      </c>
      <c r="AD10" s="7">
        <v>0.53369999999999995</v>
      </c>
      <c r="AE10" s="1" t="s">
        <v>58</v>
      </c>
      <c r="AF10" s="7">
        <v>0.50080000000000002</v>
      </c>
      <c r="AG10" s="24" t="s">
        <v>41</v>
      </c>
      <c r="AH10" s="7">
        <v>0.51790000000000003</v>
      </c>
      <c r="AI10" s="13" t="s">
        <v>72</v>
      </c>
      <c r="AJ10" s="14">
        <v>0.6109</v>
      </c>
      <c r="AK10" s="1" t="s">
        <v>72</v>
      </c>
      <c r="AL10" s="7">
        <v>0.56240000000000001</v>
      </c>
      <c r="AM10" s="24" t="s">
        <v>41</v>
      </c>
      <c r="AN10" s="7">
        <v>0.52290000000000003</v>
      </c>
      <c r="AO10" s="1" t="s">
        <v>68</v>
      </c>
      <c r="AP10" s="14">
        <v>0.53969999999999996</v>
      </c>
      <c r="AQ10" s="13" t="s">
        <v>58</v>
      </c>
      <c r="AR10" s="7">
        <v>0.4632</v>
      </c>
      <c r="AS10" s="1" t="s">
        <v>49</v>
      </c>
      <c r="AT10" s="7">
        <v>0.49509999999999998</v>
      </c>
      <c r="AU10" s="1" t="s">
        <v>49</v>
      </c>
      <c r="AV10" s="7">
        <v>0.46139999999999998</v>
      </c>
      <c r="AW10" s="1" t="s">
        <v>58</v>
      </c>
      <c r="AX10" s="7">
        <v>0.41520000000000001</v>
      </c>
      <c r="AY10" s="1" t="s">
        <v>49</v>
      </c>
      <c r="AZ10" s="7">
        <v>0.4209</v>
      </c>
      <c r="BA10" s="1" t="s">
        <v>22</v>
      </c>
      <c r="BB10" s="7">
        <v>0.53290000000000004</v>
      </c>
      <c r="BC10" s="4" t="s">
        <v>49</v>
      </c>
      <c r="BD10" s="5">
        <v>0.46539999999999998</v>
      </c>
      <c r="BE10" s="4" t="s">
        <v>49</v>
      </c>
      <c r="BF10" s="5">
        <v>0.4824</v>
      </c>
      <c r="BG10" s="4" t="s">
        <v>22</v>
      </c>
      <c r="BH10" s="5">
        <v>0.55320000000000003</v>
      </c>
      <c r="BI10" s="4" t="s">
        <v>9</v>
      </c>
      <c r="BJ10" s="5">
        <v>0.60650000000000004</v>
      </c>
      <c r="BK10" s="4" t="s">
        <v>1</v>
      </c>
      <c r="BL10" s="5">
        <v>0.49969999999999998</v>
      </c>
      <c r="BN10" s="44"/>
    </row>
    <row r="11" spans="2:68" ht="15.75" thickBot="1" x14ac:dyDescent="0.25">
      <c r="B11" s="4" t="s">
        <v>46</v>
      </c>
      <c r="C11" s="5">
        <v>0.42220000000000002</v>
      </c>
      <c r="D11" s="228" t="s">
        <v>46</v>
      </c>
      <c r="E11" s="5">
        <v>0.40260000000000001</v>
      </c>
      <c r="F11" s="228" t="s">
        <v>46</v>
      </c>
      <c r="G11" s="5">
        <v>0.40289999999999998</v>
      </c>
      <c r="H11" s="228" t="s">
        <v>46</v>
      </c>
      <c r="I11" s="5">
        <v>0.45350000000000001</v>
      </c>
      <c r="J11" s="228" t="s">
        <v>46</v>
      </c>
      <c r="K11" s="4" t="s">
        <v>46</v>
      </c>
      <c r="L11" s="5">
        <v>0.42220000000000002</v>
      </c>
      <c r="M11" s="4" t="s">
        <v>19</v>
      </c>
      <c r="N11" s="5">
        <v>0.54049999999999998</v>
      </c>
      <c r="O11" s="1" t="s">
        <v>2</v>
      </c>
      <c r="P11" s="7">
        <v>0.61660000000000004</v>
      </c>
      <c r="Q11" s="1" t="s">
        <v>2</v>
      </c>
      <c r="R11" s="7">
        <v>0.51929999999999998</v>
      </c>
      <c r="S11" s="1" t="s">
        <v>2</v>
      </c>
      <c r="T11" s="7">
        <v>0.51349999999999996</v>
      </c>
      <c r="U11" s="15" t="s">
        <v>11</v>
      </c>
      <c r="V11" s="7">
        <v>0.5998</v>
      </c>
      <c r="W11" s="24" t="s">
        <v>51</v>
      </c>
      <c r="X11" s="7">
        <v>0.4627</v>
      </c>
      <c r="Y11" s="24" t="s">
        <v>51</v>
      </c>
      <c r="Z11" s="7">
        <v>0.46810000000000002</v>
      </c>
      <c r="AA11" s="1" t="s">
        <v>67</v>
      </c>
      <c r="AB11" s="7">
        <v>0.55559999999999998</v>
      </c>
      <c r="AC11" s="24" t="s">
        <v>48</v>
      </c>
      <c r="AD11" s="7">
        <v>0.45269999999999999</v>
      </c>
      <c r="AE11" s="1" t="s">
        <v>70</v>
      </c>
      <c r="AF11" s="14">
        <v>0.38350000000000001</v>
      </c>
      <c r="AG11" s="1" t="s">
        <v>72</v>
      </c>
      <c r="AH11" s="7">
        <v>0.55489999999999995</v>
      </c>
      <c r="AI11" s="8" t="s">
        <v>58</v>
      </c>
      <c r="AJ11" s="9">
        <v>0.52480000000000004</v>
      </c>
      <c r="AK11" s="8" t="s">
        <v>58</v>
      </c>
      <c r="AL11" s="7">
        <v>0.45300000000000001</v>
      </c>
      <c r="AM11" s="1" t="s">
        <v>73</v>
      </c>
      <c r="AN11" s="7">
        <v>0.49490000000000001</v>
      </c>
      <c r="AO11" s="8" t="s">
        <v>55</v>
      </c>
      <c r="AP11" s="9">
        <v>0.47489999999999999</v>
      </c>
      <c r="AQ11" s="13" t="s">
        <v>70</v>
      </c>
      <c r="AR11" s="14">
        <v>0.49590000000000001</v>
      </c>
      <c r="AS11" s="1" t="s">
        <v>58</v>
      </c>
      <c r="AT11" s="7">
        <v>0.4178</v>
      </c>
      <c r="AU11" s="1" t="s">
        <v>58</v>
      </c>
      <c r="AV11" s="7">
        <v>0.42280000000000001</v>
      </c>
      <c r="AW11" s="15" t="s">
        <v>3</v>
      </c>
      <c r="AX11" s="7">
        <v>0.49170000000000003</v>
      </c>
      <c r="AY11" s="1" t="s">
        <v>58</v>
      </c>
      <c r="AZ11" s="7">
        <v>0.44429999999999997</v>
      </c>
      <c r="BA11" s="24" t="s">
        <v>48</v>
      </c>
      <c r="BB11" s="7">
        <v>0.48330000000000001</v>
      </c>
      <c r="BC11" s="4" t="s">
        <v>58</v>
      </c>
      <c r="BD11" s="5">
        <v>0.3402</v>
      </c>
      <c r="BE11" s="4" t="s">
        <v>50</v>
      </c>
      <c r="BF11" s="5">
        <v>0.4824</v>
      </c>
      <c r="BG11" s="4" t="s">
        <v>23</v>
      </c>
      <c r="BH11" s="5">
        <v>0.55320000000000003</v>
      </c>
      <c r="BI11" s="4" t="s">
        <v>10</v>
      </c>
      <c r="BJ11" s="5">
        <v>0.60650000000000004</v>
      </c>
      <c r="BK11" s="4" t="s">
        <v>2</v>
      </c>
      <c r="BL11" s="5">
        <v>0.49969999999999998</v>
      </c>
      <c r="BN11" s="44"/>
    </row>
    <row r="12" spans="2:68" ht="15.75" thickBot="1" x14ac:dyDescent="0.25">
      <c r="B12" s="4" t="s">
        <v>11</v>
      </c>
      <c r="C12" s="5">
        <v>0.41770000000000002</v>
      </c>
      <c r="D12" s="228" t="s">
        <v>11</v>
      </c>
      <c r="E12" s="5">
        <v>0.52049999999999996</v>
      </c>
      <c r="F12" s="228" t="s">
        <v>11</v>
      </c>
      <c r="G12" s="5">
        <v>0.53339999999999999</v>
      </c>
      <c r="H12" s="228" t="s">
        <v>11</v>
      </c>
      <c r="I12" s="5">
        <v>0.50039999999999996</v>
      </c>
      <c r="J12" s="228" t="s">
        <v>11</v>
      </c>
      <c r="K12" s="4" t="s">
        <v>11</v>
      </c>
      <c r="L12" s="5">
        <v>0.41770000000000002</v>
      </c>
      <c r="M12" s="4" t="s">
        <v>46</v>
      </c>
      <c r="N12" s="5">
        <v>0.50539999999999996</v>
      </c>
      <c r="O12" s="15" t="s">
        <v>28</v>
      </c>
      <c r="P12" s="7">
        <v>0.51849999999999996</v>
      </c>
      <c r="Q12" s="1" t="s">
        <v>28</v>
      </c>
      <c r="R12" s="7">
        <v>0.44140000000000001</v>
      </c>
      <c r="S12" s="1" t="s">
        <v>28</v>
      </c>
      <c r="T12" s="7">
        <v>0.46229999999999999</v>
      </c>
      <c r="U12" s="15" t="s">
        <v>2</v>
      </c>
      <c r="V12" s="7">
        <v>0.54220000000000002</v>
      </c>
      <c r="W12" s="1" t="s">
        <v>39</v>
      </c>
      <c r="X12" s="7">
        <v>0.53159999999999996</v>
      </c>
      <c r="Y12" s="1" t="s">
        <v>39</v>
      </c>
      <c r="Z12" s="7">
        <v>0.53249999999999997</v>
      </c>
      <c r="AA12" s="1" t="s">
        <v>22</v>
      </c>
      <c r="AB12" s="7">
        <v>0.72589999999999999</v>
      </c>
      <c r="AC12" s="1" t="s">
        <v>49</v>
      </c>
      <c r="AD12" s="14">
        <v>0.48699999999999999</v>
      </c>
      <c r="AE12" s="8" t="s">
        <v>73</v>
      </c>
      <c r="AF12" s="9">
        <v>0.37219999999999998</v>
      </c>
      <c r="AG12" s="1" t="s">
        <v>49</v>
      </c>
      <c r="AH12" s="7">
        <v>0.49659999999999999</v>
      </c>
      <c r="AI12" s="1" t="s">
        <v>70</v>
      </c>
      <c r="AJ12" s="7">
        <v>0.44280000000000003</v>
      </c>
      <c r="AK12" s="1" t="s">
        <v>70</v>
      </c>
      <c r="AL12" s="7">
        <v>0.437</v>
      </c>
      <c r="AM12" s="13" t="s">
        <v>54</v>
      </c>
      <c r="AN12" s="14">
        <v>0.51049999999999995</v>
      </c>
      <c r="AO12" s="15" t="s">
        <v>82</v>
      </c>
      <c r="AP12" s="7">
        <v>0.46660000000000001</v>
      </c>
      <c r="AQ12" s="8" t="s">
        <v>73</v>
      </c>
      <c r="AR12" s="9">
        <v>0.496</v>
      </c>
      <c r="AS12" s="13" t="s">
        <v>70</v>
      </c>
      <c r="AT12" s="7">
        <v>0.50829999999999997</v>
      </c>
      <c r="AU12" s="1" t="s">
        <v>3</v>
      </c>
      <c r="AV12" s="7">
        <v>0.48299999999999998</v>
      </c>
      <c r="AW12" s="15" t="s">
        <v>16</v>
      </c>
      <c r="AX12" s="7">
        <v>0.4713</v>
      </c>
      <c r="AY12" s="1" t="s">
        <v>70</v>
      </c>
      <c r="AZ12" s="7">
        <v>0.45860000000000001</v>
      </c>
      <c r="BA12" s="1" t="s">
        <v>49</v>
      </c>
      <c r="BB12" s="7">
        <v>0.4894</v>
      </c>
      <c r="BC12" s="4" t="s">
        <v>70</v>
      </c>
      <c r="BD12" s="5">
        <v>0.50619999999999998</v>
      </c>
      <c r="BE12" s="4" t="s">
        <v>54</v>
      </c>
      <c r="BF12" s="5">
        <v>0.57140000000000002</v>
      </c>
      <c r="BG12" s="4" t="s">
        <v>49</v>
      </c>
      <c r="BH12" s="5">
        <v>0.47139999999999999</v>
      </c>
      <c r="BI12" s="4" t="s">
        <v>34</v>
      </c>
      <c r="BJ12" s="5">
        <v>0.49640000000000001</v>
      </c>
      <c r="BK12" s="4" t="s">
        <v>22</v>
      </c>
      <c r="BL12" s="5">
        <v>0.57609999999999995</v>
      </c>
      <c r="BN12" s="44"/>
    </row>
    <row r="13" spans="2:68" ht="15.75" thickBot="1" x14ac:dyDescent="0.25">
      <c r="B13" s="4" t="s">
        <v>2</v>
      </c>
      <c r="C13" s="5">
        <v>0.5403</v>
      </c>
      <c r="D13" s="228" t="s">
        <v>2</v>
      </c>
      <c r="E13" s="5">
        <v>0.49730000000000002</v>
      </c>
      <c r="F13" s="228" t="s">
        <v>2</v>
      </c>
      <c r="H13" s="228" t="s">
        <v>2</v>
      </c>
      <c r="I13" s="5">
        <v>0.48459999999999998</v>
      </c>
      <c r="J13" s="228" t="s">
        <v>2</v>
      </c>
      <c r="K13" s="4" t="s">
        <v>2</v>
      </c>
      <c r="L13" s="5">
        <v>0.5403</v>
      </c>
      <c r="M13" s="4" t="s">
        <v>2</v>
      </c>
      <c r="N13" s="5">
        <v>0.55100000000000005</v>
      </c>
      <c r="O13" s="4" t="s">
        <v>51</v>
      </c>
      <c r="P13" s="7">
        <v>0.44990000000000002</v>
      </c>
      <c r="Q13" s="24" t="s">
        <v>51</v>
      </c>
      <c r="R13" s="7">
        <v>0.46970000000000001</v>
      </c>
      <c r="S13" s="4" t="s">
        <v>51</v>
      </c>
      <c r="T13" s="7">
        <v>0.5151</v>
      </c>
      <c r="U13" s="1" t="s">
        <v>28</v>
      </c>
      <c r="V13" s="7">
        <v>0.52780000000000005</v>
      </c>
      <c r="W13" s="1" t="s">
        <v>34</v>
      </c>
      <c r="X13" s="7">
        <v>0.50419999999999998</v>
      </c>
      <c r="Y13" s="24" t="s">
        <v>56</v>
      </c>
      <c r="Z13" s="7">
        <v>0.40029999999999999</v>
      </c>
      <c r="AA13" s="24" t="s">
        <v>48</v>
      </c>
      <c r="AB13" s="7">
        <v>0.40250000000000002</v>
      </c>
      <c r="AC13" s="1" t="s">
        <v>70</v>
      </c>
      <c r="AD13" s="9">
        <v>0.50839999999999996</v>
      </c>
      <c r="AE13" s="1" t="s">
        <v>24</v>
      </c>
      <c r="AF13" s="7">
        <v>0.52780000000000005</v>
      </c>
      <c r="AG13" s="13" t="s">
        <v>58</v>
      </c>
      <c r="AH13" s="14">
        <v>0.47339999999999999</v>
      </c>
      <c r="AI13" s="13" t="s">
        <v>3</v>
      </c>
      <c r="AJ13" s="7">
        <v>0.54630000000000001</v>
      </c>
      <c r="AK13" s="1" t="s">
        <v>3</v>
      </c>
      <c r="AL13" s="7">
        <v>0.52339999999999998</v>
      </c>
      <c r="AM13" s="8" t="s">
        <v>23</v>
      </c>
      <c r="AN13" s="9">
        <v>0.49540000000000001</v>
      </c>
      <c r="AO13" s="15" t="s">
        <v>5</v>
      </c>
      <c r="AP13" s="7">
        <v>0.61899999999999999</v>
      </c>
      <c r="AQ13" s="1" t="s">
        <v>54</v>
      </c>
      <c r="AR13" s="7">
        <v>0.52110000000000001</v>
      </c>
      <c r="AS13" s="8" t="s">
        <v>73</v>
      </c>
      <c r="AT13" s="14">
        <v>0.4405</v>
      </c>
      <c r="AU13" s="1" t="s">
        <v>9</v>
      </c>
      <c r="AV13" s="7">
        <v>0.51849999999999996</v>
      </c>
      <c r="AW13" s="13" t="s">
        <v>73</v>
      </c>
      <c r="AX13" s="14">
        <v>0.44579999999999997</v>
      </c>
      <c r="AY13" s="1" t="s">
        <v>3</v>
      </c>
      <c r="AZ13" s="7">
        <v>0.56410000000000005</v>
      </c>
      <c r="BA13" s="1" t="s">
        <v>58</v>
      </c>
      <c r="BB13" s="7">
        <v>0.50490000000000002</v>
      </c>
      <c r="BC13" s="4" t="s">
        <v>3</v>
      </c>
      <c r="BD13" s="5">
        <v>0.58260000000000001</v>
      </c>
      <c r="BE13" s="4" t="s">
        <v>55</v>
      </c>
      <c r="BF13" s="5">
        <v>0.57140000000000002</v>
      </c>
      <c r="BG13" s="4" t="s">
        <v>50</v>
      </c>
      <c r="BH13" s="5">
        <v>0.47139999999999999</v>
      </c>
      <c r="BI13" s="4" t="s">
        <v>35</v>
      </c>
      <c r="BJ13" s="5">
        <v>0.49640000000000001</v>
      </c>
      <c r="BK13" s="4" t="s">
        <v>23</v>
      </c>
      <c r="BL13" s="5">
        <v>0.57609999999999995</v>
      </c>
      <c r="BN13" s="44"/>
    </row>
    <row r="14" spans="2:68" ht="15.75" thickBot="1" x14ac:dyDescent="0.25">
      <c r="B14" s="4" t="s">
        <v>28</v>
      </c>
      <c r="C14" s="5">
        <v>0.58160000000000001</v>
      </c>
      <c r="D14" s="228" t="s">
        <v>28</v>
      </c>
      <c r="E14" s="5">
        <v>0.44990000000000002</v>
      </c>
      <c r="F14" s="228" t="s">
        <v>28</v>
      </c>
      <c r="G14" s="5">
        <v>0.55700000000000005</v>
      </c>
      <c r="H14" s="228" t="s">
        <v>28</v>
      </c>
      <c r="I14" s="5">
        <v>0.51659999999999995</v>
      </c>
      <c r="J14" s="228" t="s">
        <v>28</v>
      </c>
      <c r="K14" s="4" t="s">
        <v>28</v>
      </c>
      <c r="L14" s="5">
        <v>0.58160000000000001</v>
      </c>
      <c r="M14" s="4" t="s">
        <v>28</v>
      </c>
      <c r="N14" s="5">
        <v>0.54210000000000003</v>
      </c>
      <c r="O14" s="1" t="s">
        <v>34</v>
      </c>
      <c r="P14" s="7">
        <v>0.46949999999999997</v>
      </c>
      <c r="Q14" s="1" t="s">
        <v>39</v>
      </c>
      <c r="R14" s="7">
        <v>0.59289999999999998</v>
      </c>
      <c r="S14" s="15" t="s">
        <v>39</v>
      </c>
      <c r="T14" s="7">
        <v>0.44419999999999998</v>
      </c>
      <c r="U14" s="24" t="s">
        <v>51</v>
      </c>
      <c r="V14" s="7">
        <v>0.51029999999999998</v>
      </c>
      <c r="W14" s="24" t="s">
        <v>37</v>
      </c>
      <c r="X14" s="7">
        <v>0.50439999999999996</v>
      </c>
      <c r="Y14" s="4" t="s">
        <v>37</v>
      </c>
      <c r="Z14" s="7">
        <v>0.48010000000000003</v>
      </c>
      <c r="AA14" s="24" t="s">
        <v>41</v>
      </c>
      <c r="AB14" s="7">
        <v>0.45800000000000002</v>
      </c>
      <c r="AC14" s="1" t="s">
        <v>73</v>
      </c>
      <c r="AD14" s="7">
        <v>0.46010000000000001</v>
      </c>
      <c r="AE14" s="1" t="s">
        <v>68</v>
      </c>
      <c r="AF14" s="7">
        <v>0.53090000000000004</v>
      </c>
      <c r="AG14" s="1" t="s">
        <v>70</v>
      </c>
      <c r="AH14" s="9">
        <v>0.43830000000000002</v>
      </c>
      <c r="AI14" s="1" t="s">
        <v>73</v>
      </c>
      <c r="AJ14" s="7">
        <v>0.45829999999999999</v>
      </c>
      <c r="AK14" s="13" t="s">
        <v>73</v>
      </c>
      <c r="AL14" s="14">
        <v>0.44950000000000001</v>
      </c>
      <c r="AM14" s="1" t="s">
        <v>24</v>
      </c>
      <c r="AN14" s="7">
        <v>0.50129999999999997</v>
      </c>
      <c r="AO14" s="4" t="s">
        <v>88</v>
      </c>
      <c r="AP14" s="7">
        <v>0.53439999999999999</v>
      </c>
      <c r="AQ14" s="1" t="s">
        <v>24</v>
      </c>
      <c r="AR14" s="7">
        <v>0.44600000000000001</v>
      </c>
      <c r="AS14" s="1" t="s">
        <v>54</v>
      </c>
      <c r="AT14" s="9">
        <v>0.47470000000000001</v>
      </c>
      <c r="AU14" s="13" t="s">
        <v>73</v>
      </c>
      <c r="AV14" s="14">
        <v>0.56020000000000003</v>
      </c>
      <c r="AW14" s="8" t="s">
        <v>35</v>
      </c>
      <c r="AX14" s="9">
        <v>0.53979999999999995</v>
      </c>
      <c r="AY14" s="1" t="s">
        <v>9</v>
      </c>
      <c r="AZ14" s="7">
        <v>0.50580000000000003</v>
      </c>
      <c r="BA14" s="1" t="s">
        <v>70</v>
      </c>
      <c r="BB14" s="7">
        <v>0.47710000000000002</v>
      </c>
      <c r="BC14" s="4" t="s">
        <v>9</v>
      </c>
      <c r="BD14" s="5">
        <v>0.56669999999999998</v>
      </c>
      <c r="BE14" s="4" t="s">
        <v>68</v>
      </c>
      <c r="BF14" s="5">
        <v>0.49830000000000002</v>
      </c>
      <c r="BG14" s="4" t="s">
        <v>9</v>
      </c>
      <c r="BH14" s="5">
        <v>0.50790000000000002</v>
      </c>
      <c r="BI14" s="4" t="s">
        <v>22</v>
      </c>
      <c r="BJ14" s="5">
        <v>0.58860000000000001</v>
      </c>
      <c r="BK14" s="4" t="s">
        <v>72</v>
      </c>
      <c r="BL14" s="5">
        <v>0.61480000000000001</v>
      </c>
      <c r="BN14" s="44"/>
    </row>
    <row r="15" spans="2:68" ht="15.75" thickBot="1" x14ac:dyDescent="0.25">
      <c r="B15" s="4" t="s">
        <v>51</v>
      </c>
      <c r="D15" s="228" t="s">
        <v>51</v>
      </c>
      <c r="E15" s="5">
        <v>0.46889999999999998</v>
      </c>
      <c r="F15" s="228" t="s">
        <v>51</v>
      </c>
      <c r="G15" s="5">
        <v>0.49059999999999998</v>
      </c>
      <c r="H15" s="228" t="s">
        <v>51</v>
      </c>
      <c r="I15" s="5">
        <v>0.60580000000000001</v>
      </c>
      <c r="J15" s="228" t="s">
        <v>51</v>
      </c>
      <c r="K15" s="4" t="s">
        <v>51</v>
      </c>
      <c r="L15" s="5"/>
      <c r="M15" s="4" t="s">
        <v>51</v>
      </c>
      <c r="N15" s="5">
        <v>0.43959999999999999</v>
      </c>
      <c r="O15" s="4" t="s">
        <v>60</v>
      </c>
      <c r="P15" s="7">
        <v>0.44440000000000002</v>
      </c>
      <c r="Q15" s="15" t="s">
        <v>34</v>
      </c>
      <c r="R15" s="7">
        <v>0.49669999999999997</v>
      </c>
      <c r="S15" s="24" t="s">
        <v>56</v>
      </c>
      <c r="T15" s="7">
        <v>0.45119999999999999</v>
      </c>
      <c r="U15" s="1" t="s">
        <v>39</v>
      </c>
      <c r="V15" s="7">
        <v>0.56689999999999996</v>
      </c>
      <c r="W15" s="1" t="s">
        <v>22</v>
      </c>
      <c r="X15" s="7">
        <v>0.48659999999999998</v>
      </c>
      <c r="Y15" s="15" t="s">
        <v>22</v>
      </c>
      <c r="Z15" s="7">
        <v>0.56010000000000004</v>
      </c>
      <c r="AA15" s="1" t="s">
        <v>49</v>
      </c>
      <c r="AB15" s="7">
        <v>0.53459999999999996</v>
      </c>
      <c r="AC15" s="1" t="s">
        <v>54</v>
      </c>
      <c r="AD15" s="7">
        <v>0.47039999999999998</v>
      </c>
      <c r="AE15" s="1" t="s">
        <v>82</v>
      </c>
      <c r="AF15" s="7">
        <v>0.49959999999999999</v>
      </c>
      <c r="AG15" s="1" t="s">
        <v>3</v>
      </c>
      <c r="AH15" s="7">
        <v>0.54690000000000005</v>
      </c>
      <c r="AI15" s="1" t="s">
        <v>54</v>
      </c>
      <c r="AJ15" s="7">
        <v>0.46260000000000001</v>
      </c>
      <c r="AK15" s="1" t="s">
        <v>54</v>
      </c>
      <c r="AL15" s="9">
        <v>0.52549999999999997</v>
      </c>
      <c r="AM15" s="1" t="s">
        <v>68</v>
      </c>
      <c r="AN15" s="7">
        <v>0.50580000000000003</v>
      </c>
      <c r="AO15" s="4" t="s">
        <v>89</v>
      </c>
      <c r="AP15" s="7">
        <v>0.53439999999999999</v>
      </c>
      <c r="AQ15" s="15" t="s">
        <v>68</v>
      </c>
      <c r="AR15" s="7">
        <v>0.48949999999999999</v>
      </c>
      <c r="AS15" s="1" t="s">
        <v>35</v>
      </c>
      <c r="AT15" s="7">
        <v>0.5907</v>
      </c>
      <c r="AU15" s="8" t="s">
        <v>54</v>
      </c>
      <c r="AV15" s="9">
        <v>0.48299999999999998</v>
      </c>
      <c r="AW15" s="8" t="s">
        <v>23</v>
      </c>
      <c r="AX15" s="7">
        <v>0.55789999999999995</v>
      </c>
      <c r="AY15" s="1" t="s">
        <v>16</v>
      </c>
      <c r="AZ15" s="7">
        <v>0.53390000000000004</v>
      </c>
      <c r="BA15" s="1" t="s">
        <v>3</v>
      </c>
      <c r="BB15" s="7">
        <v>0.50219999999999998</v>
      </c>
      <c r="BC15" s="4" t="s">
        <v>16</v>
      </c>
      <c r="BD15" s="5">
        <v>0.46210000000000001</v>
      </c>
      <c r="BE15" s="4" t="s">
        <v>85</v>
      </c>
      <c r="BF15" s="5">
        <v>0.49830000000000002</v>
      </c>
      <c r="BG15" s="4" t="s">
        <v>10</v>
      </c>
      <c r="BH15" s="5">
        <v>0.50790000000000002</v>
      </c>
      <c r="BI15" s="4" t="s">
        <v>23</v>
      </c>
      <c r="BJ15" s="5">
        <v>0.58860000000000001</v>
      </c>
      <c r="BK15" s="4" t="s">
        <v>5</v>
      </c>
      <c r="BL15" s="5">
        <v>0.61480000000000001</v>
      </c>
      <c r="BN15" s="44"/>
    </row>
    <row r="16" spans="2:68" ht="15.75" thickBot="1" x14ac:dyDescent="0.25">
      <c r="B16" s="15" t="s">
        <v>34</v>
      </c>
      <c r="C16" s="5">
        <v>0.57299999999999995</v>
      </c>
      <c r="D16" s="38" t="s">
        <v>34</v>
      </c>
      <c r="E16" s="5">
        <v>0.48730000000000001</v>
      </c>
      <c r="F16" s="38" t="s">
        <v>34</v>
      </c>
      <c r="G16" s="5">
        <v>0.46439999999999998</v>
      </c>
      <c r="H16" s="38" t="s">
        <v>34</v>
      </c>
      <c r="I16" s="5">
        <v>0.4899</v>
      </c>
      <c r="J16" s="38" t="s">
        <v>34</v>
      </c>
      <c r="K16" s="15" t="s">
        <v>34</v>
      </c>
      <c r="L16" s="5">
        <v>0.57299999999999995</v>
      </c>
      <c r="M16" s="1" t="s">
        <v>39</v>
      </c>
      <c r="N16" s="5">
        <v>0.47070000000000001</v>
      </c>
      <c r="O16" s="4" t="s">
        <v>37</v>
      </c>
      <c r="P16" s="7">
        <v>0.4975</v>
      </c>
      <c r="Q16" s="4" t="s">
        <v>56</v>
      </c>
      <c r="R16" s="7">
        <v>0.49409999999999998</v>
      </c>
      <c r="S16" s="4" t="s">
        <v>60</v>
      </c>
      <c r="T16" s="7">
        <v>0.48430000000000001</v>
      </c>
      <c r="U16" s="24" t="s">
        <v>37</v>
      </c>
      <c r="V16" s="7">
        <v>0.45490000000000003</v>
      </c>
      <c r="W16" s="4" t="s">
        <v>48</v>
      </c>
      <c r="X16" s="7">
        <v>0.4879</v>
      </c>
      <c r="Y16" s="24" t="s">
        <v>48</v>
      </c>
      <c r="Z16" s="7">
        <v>0.43269999999999997</v>
      </c>
      <c r="AA16" s="1" t="s">
        <v>58</v>
      </c>
      <c r="AB16" s="7">
        <v>0.36299999999999999</v>
      </c>
      <c r="AC16" s="1" t="s">
        <v>24</v>
      </c>
      <c r="AD16" s="7">
        <v>0.48499999999999999</v>
      </c>
      <c r="AE16" s="1" t="s">
        <v>25</v>
      </c>
      <c r="AF16" s="7">
        <v>0.52780000000000005</v>
      </c>
      <c r="AG16" s="1" t="s">
        <v>73</v>
      </c>
      <c r="AH16" s="7">
        <v>0.4904</v>
      </c>
      <c r="AI16" s="1" t="s">
        <v>24</v>
      </c>
      <c r="AJ16" s="7">
        <v>0.53010000000000002</v>
      </c>
      <c r="AK16" s="1" t="s">
        <v>35</v>
      </c>
      <c r="AL16" s="7">
        <v>0.54690000000000005</v>
      </c>
      <c r="AM16" s="1" t="s">
        <v>55</v>
      </c>
      <c r="AN16" s="7">
        <v>0.51049999999999995</v>
      </c>
      <c r="AO16" s="15" t="s">
        <v>91</v>
      </c>
      <c r="AP16" s="7">
        <v>0.54830000000000001</v>
      </c>
      <c r="AQ16" s="15" t="s">
        <v>55</v>
      </c>
      <c r="AR16" s="7">
        <v>0.52110000000000001</v>
      </c>
      <c r="AS16" s="1" t="s">
        <v>23</v>
      </c>
      <c r="AT16" s="7">
        <v>0.5877</v>
      </c>
      <c r="AU16" s="13" t="s">
        <v>23</v>
      </c>
      <c r="AV16" s="7">
        <v>0.57250000000000001</v>
      </c>
      <c r="AW16" s="1" t="s">
        <v>24</v>
      </c>
      <c r="AX16" s="7">
        <v>0.47689999999999999</v>
      </c>
      <c r="AY16" s="13" t="s">
        <v>73</v>
      </c>
      <c r="AZ16" s="14">
        <v>0.48130000000000001</v>
      </c>
      <c r="BA16" s="1" t="s">
        <v>9</v>
      </c>
      <c r="BB16" s="7">
        <v>0.55600000000000005</v>
      </c>
      <c r="BC16" s="4" t="s">
        <v>73</v>
      </c>
      <c r="BD16" s="5">
        <v>0.439</v>
      </c>
      <c r="BE16" s="4" t="s">
        <v>24</v>
      </c>
      <c r="BF16" s="5">
        <v>0.49559999999999998</v>
      </c>
      <c r="BG16" s="4" t="s">
        <v>54</v>
      </c>
      <c r="BH16" s="5">
        <v>0.48280000000000001</v>
      </c>
      <c r="BI16" s="4" t="s">
        <v>68</v>
      </c>
      <c r="BJ16" s="5">
        <v>0.48220000000000002</v>
      </c>
      <c r="BK16" s="4" t="s">
        <v>49</v>
      </c>
      <c r="BL16" s="5">
        <v>0.50790000000000002</v>
      </c>
      <c r="BN16" s="44"/>
    </row>
    <row r="17" spans="2:68" ht="15.75" thickBot="1" x14ac:dyDescent="0.25">
      <c r="B17" s="4" t="s">
        <v>56</v>
      </c>
      <c r="D17" s="228" t="s">
        <v>56</v>
      </c>
      <c r="F17" s="228" t="s">
        <v>56</v>
      </c>
      <c r="H17" s="228" t="s">
        <v>56</v>
      </c>
      <c r="I17" s="5">
        <v>0.39550000000000002</v>
      </c>
      <c r="J17" s="228" t="s">
        <v>56</v>
      </c>
      <c r="K17" s="4" t="s">
        <v>56</v>
      </c>
      <c r="M17" s="1" t="s">
        <v>34</v>
      </c>
      <c r="N17" s="5">
        <v>0.5121</v>
      </c>
      <c r="O17" s="1" t="s">
        <v>22</v>
      </c>
      <c r="P17" s="7">
        <v>0.53700000000000003</v>
      </c>
      <c r="Q17" s="24" t="s">
        <v>60</v>
      </c>
      <c r="R17" s="7">
        <v>0.51819999999999999</v>
      </c>
      <c r="S17" s="15" t="s">
        <v>67</v>
      </c>
      <c r="T17" s="7">
        <v>0.55279999999999996</v>
      </c>
      <c r="U17" s="1" t="s">
        <v>22</v>
      </c>
      <c r="V17" s="7">
        <v>0.47939999999999999</v>
      </c>
      <c r="W17" s="15" t="s">
        <v>72</v>
      </c>
      <c r="X17" s="7">
        <v>0.69989999999999997</v>
      </c>
      <c r="Y17" s="1" t="s">
        <v>41</v>
      </c>
      <c r="Z17" s="7">
        <v>0.39429999999999998</v>
      </c>
      <c r="AA17" s="13" t="s">
        <v>70</v>
      </c>
      <c r="AB17" s="14">
        <v>0.51480000000000004</v>
      </c>
      <c r="AC17" s="13" t="s">
        <v>68</v>
      </c>
      <c r="AD17" s="7">
        <v>0.59919999999999995</v>
      </c>
      <c r="AE17" s="15" t="s">
        <v>5</v>
      </c>
      <c r="AF17" s="7">
        <v>0.58819999999999995</v>
      </c>
      <c r="AG17" s="13" t="s">
        <v>54</v>
      </c>
      <c r="AH17" s="7">
        <v>0.50190000000000001</v>
      </c>
      <c r="AI17" s="1" t="s">
        <v>68</v>
      </c>
      <c r="AJ17" s="7">
        <v>0.36969999999999997</v>
      </c>
      <c r="AK17" s="1" t="s">
        <v>23</v>
      </c>
      <c r="AL17" s="7">
        <v>0.4874</v>
      </c>
      <c r="AM17" s="1" t="s">
        <v>25</v>
      </c>
      <c r="AN17" s="7">
        <v>0.50129999999999997</v>
      </c>
      <c r="AO17" s="4" t="s">
        <v>93</v>
      </c>
      <c r="AP17" s="7">
        <v>0.48330000000000001</v>
      </c>
      <c r="AQ17" s="1" t="s">
        <v>82</v>
      </c>
      <c r="AR17" s="7">
        <v>0.40689999999999998</v>
      </c>
      <c r="AS17" s="1" t="s">
        <v>24</v>
      </c>
      <c r="AT17" s="7">
        <v>0.54139999999999999</v>
      </c>
      <c r="AU17" s="8" t="s">
        <v>24</v>
      </c>
      <c r="AV17" s="7">
        <v>0.46450000000000002</v>
      </c>
      <c r="AW17" s="1" t="s">
        <v>68</v>
      </c>
      <c r="AX17" s="7">
        <v>0.47710000000000002</v>
      </c>
      <c r="AY17" s="8" t="s">
        <v>54</v>
      </c>
      <c r="AZ17" s="9">
        <v>0.50649999999999995</v>
      </c>
      <c r="BA17" s="13" t="s">
        <v>16</v>
      </c>
      <c r="BB17" s="14">
        <v>0.60519999999999996</v>
      </c>
      <c r="BC17" s="4" t="s">
        <v>54</v>
      </c>
      <c r="BD17" s="5">
        <v>0.51739999999999997</v>
      </c>
      <c r="BE17" s="4" t="s">
        <v>25</v>
      </c>
      <c r="BF17" s="5">
        <v>0.49559999999999998</v>
      </c>
      <c r="BG17" s="4" t="s">
        <v>55</v>
      </c>
      <c r="BH17" s="5">
        <v>0.48280000000000001</v>
      </c>
      <c r="BI17" s="4" t="s">
        <v>85</v>
      </c>
      <c r="BJ17" s="5">
        <v>0.48220000000000002</v>
      </c>
      <c r="BK17" s="4" t="s">
        <v>50</v>
      </c>
      <c r="BL17" s="5">
        <v>0.50790000000000002</v>
      </c>
      <c r="BN17" s="44"/>
    </row>
    <row r="18" spans="2:68" ht="15.75" thickBot="1" x14ac:dyDescent="0.25">
      <c r="B18" s="4" t="s">
        <v>60</v>
      </c>
      <c r="C18" s="5">
        <v>0.47870000000000001</v>
      </c>
      <c r="D18" s="228" t="s">
        <v>60</v>
      </c>
      <c r="E18" s="5">
        <v>0.46339999999999998</v>
      </c>
      <c r="F18" s="228" t="s">
        <v>60</v>
      </c>
      <c r="G18" s="5">
        <v>0.4194</v>
      </c>
      <c r="H18" s="228" t="s">
        <v>60</v>
      </c>
      <c r="I18" s="5">
        <v>0.49359999999999998</v>
      </c>
      <c r="J18" s="228" t="s">
        <v>60</v>
      </c>
      <c r="K18" s="4" t="s">
        <v>60</v>
      </c>
      <c r="L18" s="5">
        <v>0.47870000000000001</v>
      </c>
      <c r="M18" s="4" t="s">
        <v>56</v>
      </c>
      <c r="N18" s="5">
        <v>0.34860000000000002</v>
      </c>
      <c r="O18" s="24" t="s">
        <v>48</v>
      </c>
      <c r="P18" s="7">
        <v>0.4461</v>
      </c>
      <c r="Q18" s="4" t="s">
        <v>37</v>
      </c>
      <c r="R18" s="7">
        <v>0.44569999999999999</v>
      </c>
      <c r="S18" s="4" t="s">
        <v>37</v>
      </c>
      <c r="T18" s="7">
        <v>0.55649999999999999</v>
      </c>
      <c r="U18" s="15" t="s">
        <v>48</v>
      </c>
      <c r="V18" s="7">
        <v>0.45889999999999997</v>
      </c>
      <c r="W18" s="13" t="s">
        <v>49</v>
      </c>
      <c r="X18" s="14">
        <v>0.4748</v>
      </c>
      <c r="Y18" s="1" t="s">
        <v>49</v>
      </c>
      <c r="Z18" s="14">
        <v>0.49469999999999997</v>
      </c>
      <c r="AA18" s="8" t="s">
        <v>3</v>
      </c>
      <c r="AB18" s="9">
        <v>0.5494</v>
      </c>
      <c r="AC18" s="13" t="s">
        <v>55</v>
      </c>
      <c r="AD18" s="7">
        <v>0.47039999999999998</v>
      </c>
      <c r="AE18" s="4" t="s">
        <v>88</v>
      </c>
      <c r="AF18" s="7">
        <v>0.51</v>
      </c>
      <c r="AG18" s="1" t="s">
        <v>23</v>
      </c>
      <c r="AH18" s="7">
        <v>0.51670000000000005</v>
      </c>
      <c r="AI18" s="1" t="s">
        <v>55</v>
      </c>
      <c r="AJ18" s="7">
        <v>0.46260000000000001</v>
      </c>
      <c r="AK18" s="13" t="s">
        <v>24</v>
      </c>
      <c r="AL18" s="7">
        <v>0.47399999999999998</v>
      </c>
      <c r="AM18" s="4" t="s">
        <v>53</v>
      </c>
      <c r="AN18" s="7">
        <v>0.44679999999999997</v>
      </c>
      <c r="AO18" s="15" t="s">
        <v>95</v>
      </c>
      <c r="AP18" s="7">
        <v>0.45829999999999999</v>
      </c>
      <c r="AQ18" s="15" t="s">
        <v>25</v>
      </c>
      <c r="AR18" s="7">
        <v>0.44600000000000001</v>
      </c>
      <c r="AS18" s="1" t="s">
        <v>68</v>
      </c>
      <c r="AT18" s="7">
        <v>0.51629999999999998</v>
      </c>
      <c r="AU18" s="1" t="s">
        <v>68</v>
      </c>
      <c r="AV18" s="7">
        <v>0.46600000000000003</v>
      </c>
      <c r="AW18" s="13" t="s">
        <v>82</v>
      </c>
      <c r="AX18" s="7">
        <v>0.40210000000000001</v>
      </c>
      <c r="AY18" s="1" t="s">
        <v>35</v>
      </c>
      <c r="AZ18" s="7">
        <v>0.49490000000000001</v>
      </c>
      <c r="BA18" s="8" t="s">
        <v>73</v>
      </c>
      <c r="BB18" s="9">
        <v>0.49869999999999998</v>
      </c>
      <c r="BC18" s="4" t="s">
        <v>35</v>
      </c>
      <c r="BD18" s="5">
        <v>0.52549999999999997</v>
      </c>
      <c r="BE18" s="4" t="s">
        <v>86</v>
      </c>
      <c r="BF18" s="5">
        <v>0.39429999999999998</v>
      </c>
      <c r="BG18" s="4" t="s">
        <v>68</v>
      </c>
      <c r="BH18" s="5">
        <v>0.55640000000000001</v>
      </c>
      <c r="BI18" s="4" t="s">
        <v>55</v>
      </c>
      <c r="BJ18" s="5">
        <v>0.54269999999999996</v>
      </c>
      <c r="BK18" s="4" t="s">
        <v>9</v>
      </c>
      <c r="BL18" s="5">
        <v>0.4889</v>
      </c>
      <c r="BN18" s="44"/>
    </row>
    <row r="19" spans="2:68" ht="15.75" thickBot="1" x14ac:dyDescent="0.25">
      <c r="B19" s="4" t="s">
        <v>67</v>
      </c>
      <c r="C19" s="5">
        <v>0.61919999999999997</v>
      </c>
      <c r="D19" s="228" t="s">
        <v>67</v>
      </c>
      <c r="E19" s="5">
        <v>0.57669999999999999</v>
      </c>
      <c r="F19" s="228" t="s">
        <v>67</v>
      </c>
      <c r="G19" s="5">
        <v>0.56820000000000004</v>
      </c>
      <c r="H19" s="228" t="s">
        <v>67</v>
      </c>
      <c r="I19" s="5">
        <v>0.65500000000000003</v>
      </c>
      <c r="J19" s="228" t="s">
        <v>67</v>
      </c>
      <c r="K19" s="4" t="s">
        <v>67</v>
      </c>
      <c r="L19" s="5">
        <v>0.61919999999999997</v>
      </c>
      <c r="M19" s="4" t="s">
        <v>60</v>
      </c>
      <c r="N19" s="5">
        <v>0.50570000000000004</v>
      </c>
      <c r="O19" s="15" t="s">
        <v>49</v>
      </c>
      <c r="P19" s="7">
        <v>0.3836</v>
      </c>
      <c r="Q19" s="15" t="s">
        <v>22</v>
      </c>
      <c r="R19" s="7">
        <v>0.58640000000000003</v>
      </c>
      <c r="S19" s="15" t="s">
        <v>22</v>
      </c>
      <c r="T19" s="7">
        <v>0.60150000000000003</v>
      </c>
      <c r="U19" s="4" t="s">
        <v>41</v>
      </c>
      <c r="V19" s="7">
        <v>0.45950000000000002</v>
      </c>
      <c r="W19" s="8" t="s">
        <v>58</v>
      </c>
      <c r="X19" s="9">
        <v>0.43190000000000001</v>
      </c>
      <c r="Y19" s="1" t="s">
        <v>58</v>
      </c>
      <c r="Z19" s="9">
        <v>0.43940000000000001</v>
      </c>
      <c r="AA19" s="8" t="s">
        <v>9</v>
      </c>
      <c r="AB19" s="7">
        <v>0.51980000000000004</v>
      </c>
      <c r="AC19" s="8" t="s">
        <v>82</v>
      </c>
      <c r="AD19" s="7">
        <v>0.3599</v>
      </c>
      <c r="AE19" s="4" t="s">
        <v>89</v>
      </c>
      <c r="AF19" s="7">
        <v>0.51</v>
      </c>
      <c r="AG19" s="1" t="s">
        <v>24</v>
      </c>
      <c r="AH19" s="7">
        <v>0.52210000000000001</v>
      </c>
      <c r="AI19" s="1" t="s">
        <v>82</v>
      </c>
      <c r="AJ19" s="14">
        <v>0.44890000000000002</v>
      </c>
      <c r="AK19" s="1" t="s">
        <v>68</v>
      </c>
      <c r="AL19" s="7">
        <v>0.52080000000000004</v>
      </c>
      <c r="AM19" s="15" t="s">
        <v>5</v>
      </c>
      <c r="AN19" s="7">
        <v>0.4929</v>
      </c>
      <c r="AO19" s="15" t="s">
        <v>100</v>
      </c>
      <c r="AP19" s="14">
        <v>0.58860000000000001</v>
      </c>
      <c r="AQ19" s="4" t="s">
        <v>53</v>
      </c>
      <c r="AR19" s="7">
        <v>0.42080000000000001</v>
      </c>
      <c r="AS19" s="1" t="s">
        <v>55</v>
      </c>
      <c r="AT19" s="7">
        <v>0.47470000000000001</v>
      </c>
      <c r="AU19" s="1" t="s">
        <v>75</v>
      </c>
      <c r="AV19" s="7">
        <v>0.51849999999999996</v>
      </c>
      <c r="AW19" s="8" t="s">
        <v>25</v>
      </c>
      <c r="AX19" s="7">
        <v>0.47689999999999999</v>
      </c>
      <c r="AY19" s="1" t="s">
        <v>23</v>
      </c>
      <c r="AZ19" s="7">
        <v>0.5514</v>
      </c>
      <c r="BA19" s="1" t="s">
        <v>54</v>
      </c>
      <c r="BB19" s="7">
        <v>0.47770000000000001</v>
      </c>
      <c r="BC19" s="4" t="s">
        <v>23</v>
      </c>
      <c r="BD19" s="5">
        <v>0.59950000000000003</v>
      </c>
      <c r="BE19" s="4" t="s">
        <v>87</v>
      </c>
      <c r="BF19" s="5">
        <v>0.39429999999999998</v>
      </c>
      <c r="BG19" s="4" t="s">
        <v>85</v>
      </c>
      <c r="BH19" s="5">
        <v>0.55640000000000001</v>
      </c>
      <c r="BI19" s="4" t="s">
        <v>54</v>
      </c>
      <c r="BJ19" s="5">
        <v>0.54269999999999996</v>
      </c>
      <c r="BK19" s="4" t="s">
        <v>10</v>
      </c>
      <c r="BL19" s="5">
        <v>0.4889</v>
      </c>
      <c r="BM19" s="36"/>
      <c r="BN19" s="240"/>
      <c r="BO19" s="240"/>
      <c r="BP19" s="240"/>
    </row>
    <row r="20" spans="2:68" ht="12" thickBot="1" x14ac:dyDescent="0.25">
      <c r="B20" s="4" t="s">
        <v>37</v>
      </c>
      <c r="D20" s="228" t="s">
        <v>37</v>
      </c>
      <c r="E20" s="5">
        <v>0.47749999999999998</v>
      </c>
      <c r="F20" s="228" t="s">
        <v>37</v>
      </c>
      <c r="G20" s="5">
        <v>0.4869</v>
      </c>
      <c r="H20" s="228" t="s">
        <v>37</v>
      </c>
      <c r="I20" s="5">
        <v>0.5605</v>
      </c>
      <c r="J20" s="228" t="s">
        <v>37</v>
      </c>
      <c r="K20" s="4" t="s">
        <v>37</v>
      </c>
      <c r="L20" s="5"/>
      <c r="M20" s="4" t="s">
        <v>37</v>
      </c>
      <c r="N20" s="5">
        <v>0.50839999999999996</v>
      </c>
      <c r="O20" s="4" t="s">
        <v>52</v>
      </c>
      <c r="P20" s="14">
        <v>0.44990000000000002</v>
      </c>
      <c r="Q20" s="24" t="s">
        <v>48</v>
      </c>
      <c r="R20" s="7">
        <v>0.49980000000000002</v>
      </c>
      <c r="S20" s="15" t="s">
        <v>48</v>
      </c>
      <c r="T20" s="14">
        <v>0.499</v>
      </c>
      <c r="U20" s="1" t="s">
        <v>72</v>
      </c>
      <c r="V20" s="7">
        <v>0.61729999999999996</v>
      </c>
      <c r="W20" s="24" t="s">
        <v>52</v>
      </c>
      <c r="X20" s="7">
        <v>0.4627</v>
      </c>
      <c r="Y20" s="4" t="s">
        <v>52</v>
      </c>
      <c r="Z20" s="7">
        <v>0.46810000000000002</v>
      </c>
      <c r="AA20" s="1" t="s">
        <v>16</v>
      </c>
      <c r="AB20" s="7">
        <v>0.53700000000000003</v>
      </c>
      <c r="AC20" s="1" t="s">
        <v>25</v>
      </c>
      <c r="AD20" s="7">
        <v>0.48499999999999999</v>
      </c>
      <c r="AE20" s="4" t="s">
        <v>93</v>
      </c>
      <c r="AF20" s="7">
        <v>0.50870000000000004</v>
      </c>
      <c r="AG20" s="1" t="s">
        <v>68</v>
      </c>
      <c r="AH20" s="7">
        <v>0.56179999999999997</v>
      </c>
      <c r="AI20" s="15" t="s">
        <v>25</v>
      </c>
      <c r="AJ20" s="16">
        <v>0.53010000000000002</v>
      </c>
      <c r="AK20" s="15" t="s">
        <v>55</v>
      </c>
      <c r="AL20" s="7">
        <v>0.52549999999999997</v>
      </c>
      <c r="AM20" s="1" t="s">
        <v>91</v>
      </c>
      <c r="AN20" s="7">
        <v>0.33850000000000002</v>
      </c>
      <c r="AO20" s="15" t="s">
        <v>59</v>
      </c>
      <c r="AP20" s="16">
        <v>0.45829999999999999</v>
      </c>
      <c r="AQ20" s="15" t="s">
        <v>5</v>
      </c>
      <c r="AR20" s="7">
        <v>0.56659999999999999</v>
      </c>
      <c r="AS20" s="15" t="s">
        <v>82</v>
      </c>
      <c r="AT20" s="7">
        <v>0.47289999999999999</v>
      </c>
      <c r="AU20" s="1" t="s">
        <v>82</v>
      </c>
      <c r="AV20" s="7">
        <v>0.4259</v>
      </c>
      <c r="AW20" s="24" t="s">
        <v>53</v>
      </c>
      <c r="AX20" s="7">
        <v>0.4713</v>
      </c>
      <c r="AY20" s="1" t="s">
        <v>24</v>
      </c>
      <c r="AZ20" s="7">
        <v>0.47160000000000002</v>
      </c>
      <c r="BA20" s="1" t="s">
        <v>35</v>
      </c>
      <c r="BB20" s="7">
        <v>0.54449999999999998</v>
      </c>
      <c r="BC20" s="4" t="s">
        <v>24</v>
      </c>
      <c r="BD20" s="5">
        <v>0.54720000000000002</v>
      </c>
      <c r="BE20" s="4" t="s">
        <v>28</v>
      </c>
      <c r="BF20" s="5">
        <v>0.52949999999999997</v>
      </c>
      <c r="BG20" s="4" t="s">
        <v>82</v>
      </c>
      <c r="BH20" s="5">
        <v>0.50600000000000001</v>
      </c>
      <c r="BI20" s="4" t="s">
        <v>82</v>
      </c>
      <c r="BJ20" s="5">
        <v>0.47</v>
      </c>
      <c r="BK20" s="4" t="s">
        <v>55</v>
      </c>
      <c r="BL20" s="5">
        <v>0.56020000000000003</v>
      </c>
    </row>
    <row r="21" spans="2:68" ht="12" thickBot="1" x14ac:dyDescent="0.25">
      <c r="B21" s="4" t="s">
        <v>22</v>
      </c>
      <c r="C21" s="5">
        <v>0.46929999999999999</v>
      </c>
      <c r="D21" s="228" t="s">
        <v>22</v>
      </c>
      <c r="E21" s="5">
        <v>0.53449999999999998</v>
      </c>
      <c r="F21" s="228" t="s">
        <v>22</v>
      </c>
      <c r="G21" s="5">
        <v>0.55059999999999998</v>
      </c>
      <c r="H21" s="228" t="s">
        <v>22</v>
      </c>
      <c r="I21" s="5">
        <v>0.54669999999999996</v>
      </c>
      <c r="J21" s="228" t="s">
        <v>22</v>
      </c>
      <c r="K21" s="4" t="s">
        <v>22</v>
      </c>
      <c r="L21" s="5">
        <v>0.46929999999999999</v>
      </c>
      <c r="M21" s="4" t="s">
        <v>22</v>
      </c>
      <c r="N21" s="5">
        <v>0.56910000000000005</v>
      </c>
      <c r="O21" s="8" t="s">
        <v>3</v>
      </c>
      <c r="P21" s="9">
        <v>0.60289999999999999</v>
      </c>
      <c r="Q21" s="1" t="s">
        <v>49</v>
      </c>
      <c r="R21" s="14">
        <v>0.50049999999999994</v>
      </c>
      <c r="S21" s="4" t="s">
        <v>41</v>
      </c>
      <c r="T21" s="7">
        <v>0.46860000000000002</v>
      </c>
      <c r="U21" s="13" t="s">
        <v>49</v>
      </c>
      <c r="V21" s="14">
        <v>0.48039999999999999</v>
      </c>
      <c r="W21" s="1" t="s">
        <v>3</v>
      </c>
      <c r="X21" s="7">
        <v>0.5706</v>
      </c>
      <c r="Y21" s="4" t="s">
        <v>57</v>
      </c>
      <c r="Z21" s="7">
        <v>0.40029999999999999</v>
      </c>
      <c r="AA21" s="1" t="s">
        <v>73</v>
      </c>
      <c r="AB21" s="7">
        <v>0.54810000000000003</v>
      </c>
      <c r="AC21" s="24" t="s">
        <v>53</v>
      </c>
      <c r="AD21" s="7">
        <v>0.45269999999999999</v>
      </c>
      <c r="AE21" s="13" t="s">
        <v>95</v>
      </c>
      <c r="AF21" s="14">
        <v>0.34160000000000001</v>
      </c>
      <c r="AG21" s="1" t="s">
        <v>55</v>
      </c>
      <c r="AH21" s="7">
        <v>0.50190000000000001</v>
      </c>
      <c r="AI21" s="15" t="s">
        <v>5</v>
      </c>
      <c r="AJ21" s="16">
        <v>0.6109</v>
      </c>
      <c r="AK21" s="15" t="s">
        <v>82</v>
      </c>
      <c r="AL21" s="7">
        <v>0.34910000000000002</v>
      </c>
      <c r="AM21" s="4" t="s">
        <v>93</v>
      </c>
      <c r="AN21" s="7">
        <v>0.51319999999999999</v>
      </c>
      <c r="AO21" s="4" t="s">
        <v>94</v>
      </c>
      <c r="AP21" s="16">
        <v>0.48330000000000001</v>
      </c>
      <c r="AQ21" s="4" t="s">
        <v>88</v>
      </c>
      <c r="AR21" s="14">
        <v>0.60419999999999996</v>
      </c>
      <c r="AS21" s="15" t="s">
        <v>25</v>
      </c>
      <c r="AT21" s="7">
        <v>0.54139999999999999</v>
      </c>
      <c r="AU21" s="1" t="s">
        <v>25</v>
      </c>
      <c r="AV21" s="7">
        <v>0.46450000000000002</v>
      </c>
      <c r="AW21" s="1" t="s">
        <v>5</v>
      </c>
      <c r="AX21" s="7">
        <v>0.64910000000000001</v>
      </c>
      <c r="AY21" s="1" t="s">
        <v>68</v>
      </c>
      <c r="AZ21" s="7">
        <v>0.54730000000000001</v>
      </c>
      <c r="BA21" s="1" t="s">
        <v>23</v>
      </c>
      <c r="BB21" s="7">
        <v>0.53290000000000004</v>
      </c>
      <c r="BC21" s="4" t="s">
        <v>68</v>
      </c>
      <c r="BD21" s="5">
        <v>0.52129999999999999</v>
      </c>
      <c r="BE21" s="4" t="s">
        <v>29</v>
      </c>
      <c r="BF21" s="5">
        <v>0.52949999999999997</v>
      </c>
      <c r="BG21" s="4" t="s">
        <v>83</v>
      </c>
      <c r="BH21" s="5">
        <v>0.50600000000000001</v>
      </c>
      <c r="BI21" s="4" t="s">
        <v>83</v>
      </c>
      <c r="BJ21" s="5">
        <v>0.47</v>
      </c>
      <c r="BK21" s="4" t="s">
        <v>54</v>
      </c>
      <c r="BL21" s="5">
        <v>0.56020000000000003</v>
      </c>
    </row>
    <row r="22" spans="2:68" ht="12" thickBot="1" x14ac:dyDescent="0.25">
      <c r="B22" s="24" t="s">
        <v>48</v>
      </c>
      <c r="D22" s="229" t="s">
        <v>48</v>
      </c>
      <c r="F22" s="229" t="s">
        <v>48</v>
      </c>
      <c r="G22" s="5">
        <v>0.46350000000000002</v>
      </c>
      <c r="H22" s="229" t="s">
        <v>48</v>
      </c>
      <c r="I22" s="5">
        <v>0.47620000000000001</v>
      </c>
      <c r="J22" s="229" t="s">
        <v>48</v>
      </c>
      <c r="K22" s="4" t="s">
        <v>48</v>
      </c>
      <c r="L22" s="5"/>
      <c r="M22" s="4" t="s">
        <v>48</v>
      </c>
      <c r="N22" s="5">
        <v>0.45169999999999999</v>
      </c>
      <c r="O22" s="1" t="s">
        <v>9</v>
      </c>
      <c r="P22" s="7">
        <v>0.56969999999999998</v>
      </c>
      <c r="Q22" s="4" t="s">
        <v>52</v>
      </c>
      <c r="R22" s="9">
        <v>0.46970000000000001</v>
      </c>
      <c r="S22" s="24" t="s">
        <v>52</v>
      </c>
      <c r="T22" s="7">
        <v>0.5151</v>
      </c>
      <c r="U22" s="8" t="s">
        <v>58</v>
      </c>
      <c r="V22" s="9">
        <v>0.48770000000000002</v>
      </c>
      <c r="W22" s="1" t="s">
        <v>16</v>
      </c>
      <c r="X22" s="7">
        <v>0.49809999999999999</v>
      </c>
      <c r="Y22" s="15" t="s">
        <v>70</v>
      </c>
      <c r="Z22" s="7">
        <v>0.47520000000000001</v>
      </c>
      <c r="AA22" s="1" t="s">
        <v>7</v>
      </c>
      <c r="AB22" s="7">
        <v>0.50619999999999998</v>
      </c>
      <c r="AC22" s="15" t="s">
        <v>5</v>
      </c>
      <c r="AD22" s="7">
        <v>0.59219999999999995</v>
      </c>
      <c r="AE22" s="15" t="s">
        <v>76</v>
      </c>
      <c r="AF22" s="16">
        <v>0.40870000000000001</v>
      </c>
      <c r="AG22" s="1" t="s">
        <v>82</v>
      </c>
      <c r="AH22" s="7">
        <v>0.33960000000000001</v>
      </c>
      <c r="AI22" s="4" t="s">
        <v>88</v>
      </c>
      <c r="AJ22" s="16">
        <v>0.52680000000000005</v>
      </c>
      <c r="AK22" s="1" t="s">
        <v>25</v>
      </c>
      <c r="AL22" s="7">
        <v>0.47399999999999998</v>
      </c>
      <c r="AM22" s="15" t="s">
        <v>95</v>
      </c>
      <c r="AN22" s="14">
        <v>0.41959999999999997</v>
      </c>
      <c r="AO22" s="15" t="s">
        <v>21</v>
      </c>
      <c r="AP22" s="16">
        <v>0.61050000000000004</v>
      </c>
      <c r="AQ22" s="4" t="s">
        <v>89</v>
      </c>
      <c r="AR22" s="16">
        <v>0.60419999999999996</v>
      </c>
      <c r="AS22" s="24" t="s">
        <v>53</v>
      </c>
      <c r="AT22" s="7">
        <v>0.45319999999999999</v>
      </c>
      <c r="AU22" s="1" t="s">
        <v>86</v>
      </c>
      <c r="AV22" s="7">
        <v>0.48770000000000002</v>
      </c>
      <c r="AW22" s="4" t="s">
        <v>88</v>
      </c>
      <c r="AX22" s="7">
        <v>0.56710000000000005</v>
      </c>
      <c r="AY22" s="1" t="s">
        <v>75</v>
      </c>
      <c r="AZ22" s="7">
        <v>0.51670000000000005</v>
      </c>
      <c r="BA22" s="1" t="s">
        <v>24</v>
      </c>
      <c r="BB22" s="7">
        <v>0.54279999999999995</v>
      </c>
      <c r="BC22" s="4" t="s">
        <v>75</v>
      </c>
      <c r="BD22" s="5">
        <v>0.4798</v>
      </c>
      <c r="BE22" s="4" t="s">
        <v>53</v>
      </c>
      <c r="BF22" s="5">
        <v>0.44440000000000002</v>
      </c>
      <c r="BG22" s="4" t="s">
        <v>24</v>
      </c>
      <c r="BH22" s="5">
        <v>0.53359999999999996</v>
      </c>
      <c r="BI22" s="4" t="s">
        <v>24</v>
      </c>
      <c r="BJ22" s="5">
        <v>0.49590000000000001</v>
      </c>
      <c r="BK22" s="4" t="s">
        <v>34</v>
      </c>
      <c r="BL22" s="5">
        <v>0.42620000000000002</v>
      </c>
    </row>
    <row r="23" spans="2:68" ht="12" thickBot="1" x14ac:dyDescent="0.25">
      <c r="B23" s="24" t="s">
        <v>41</v>
      </c>
      <c r="D23" s="229" t="s">
        <v>41</v>
      </c>
      <c r="F23" s="229" t="s">
        <v>41</v>
      </c>
      <c r="G23" s="5">
        <v>0.49130000000000001</v>
      </c>
      <c r="H23" s="229" t="s">
        <v>41</v>
      </c>
      <c r="I23" s="5">
        <v>0.53069999999999995</v>
      </c>
      <c r="J23" s="229" t="s">
        <v>41</v>
      </c>
      <c r="K23" s="24" t="s">
        <v>41</v>
      </c>
      <c r="L23" s="5"/>
      <c r="M23" s="4" t="s">
        <v>41</v>
      </c>
      <c r="N23" s="5">
        <v>0.41570000000000001</v>
      </c>
      <c r="O23" s="1" t="s">
        <v>16</v>
      </c>
      <c r="P23" s="7">
        <v>0.55449999999999999</v>
      </c>
      <c r="Q23" s="4" t="s">
        <v>57</v>
      </c>
      <c r="R23" s="7">
        <v>0.49409999999999998</v>
      </c>
      <c r="S23" s="24" t="s">
        <v>57</v>
      </c>
      <c r="T23" s="7">
        <v>0.45119999999999999</v>
      </c>
      <c r="U23" s="24" t="s">
        <v>52</v>
      </c>
      <c r="V23" s="7">
        <v>0.51029999999999998</v>
      </c>
      <c r="W23" s="1" t="s">
        <v>73</v>
      </c>
      <c r="X23" s="7">
        <v>0.54010000000000002</v>
      </c>
      <c r="Y23" s="15" t="s">
        <v>9</v>
      </c>
      <c r="Z23" s="7">
        <v>0.62860000000000005</v>
      </c>
      <c r="AA23" s="24" t="s">
        <v>79</v>
      </c>
      <c r="AB23" s="7">
        <v>0.45929999999999999</v>
      </c>
      <c r="AC23" s="4" t="s">
        <v>88</v>
      </c>
      <c r="AD23" s="14">
        <v>0.53559999999999997</v>
      </c>
      <c r="AE23" s="4" t="s">
        <v>98</v>
      </c>
      <c r="AF23" s="16">
        <v>0.51039999999999996</v>
      </c>
      <c r="AG23" s="15" t="s">
        <v>25</v>
      </c>
      <c r="AH23" s="7">
        <v>0.52210000000000001</v>
      </c>
      <c r="AI23" s="4" t="s">
        <v>89</v>
      </c>
      <c r="AJ23" s="16">
        <v>0.52680000000000005</v>
      </c>
      <c r="AK23" s="24" t="s">
        <v>53</v>
      </c>
      <c r="AL23" s="7">
        <v>0.46129999999999999</v>
      </c>
      <c r="AM23" s="15" t="s">
        <v>76</v>
      </c>
      <c r="AN23" s="16">
        <v>0.55349999999999999</v>
      </c>
      <c r="AO23" s="15" t="s">
        <v>6</v>
      </c>
      <c r="AP23" s="16">
        <v>0.61899999999999999</v>
      </c>
      <c r="AQ23" s="15" t="s">
        <v>91</v>
      </c>
      <c r="AR23" s="16">
        <v>0.42209999999999998</v>
      </c>
      <c r="AS23" s="15" t="s">
        <v>5</v>
      </c>
      <c r="AT23" s="7">
        <v>0.50419999999999998</v>
      </c>
      <c r="AU23" s="24" t="s">
        <v>53</v>
      </c>
      <c r="AV23" s="7">
        <v>0.47220000000000001</v>
      </c>
      <c r="AW23" s="4" t="s">
        <v>89</v>
      </c>
      <c r="AX23" s="7">
        <v>0.56710000000000005</v>
      </c>
      <c r="AY23" s="1" t="s">
        <v>55</v>
      </c>
      <c r="AZ23" s="7">
        <v>0.50649999999999995</v>
      </c>
      <c r="BA23" s="1" t="s">
        <v>68</v>
      </c>
      <c r="BB23" s="7">
        <v>0.48359999999999997</v>
      </c>
      <c r="BC23" s="4" t="s">
        <v>55</v>
      </c>
      <c r="BD23" s="5">
        <v>0.51739999999999997</v>
      </c>
      <c r="BE23" s="4" t="s">
        <v>48</v>
      </c>
      <c r="BF23" s="5">
        <v>0.44440000000000002</v>
      </c>
      <c r="BG23" s="4" t="s">
        <v>25</v>
      </c>
      <c r="BH23" s="5">
        <v>0.53359999999999996</v>
      </c>
      <c r="BI23" s="4" t="s">
        <v>25</v>
      </c>
      <c r="BJ23" s="5">
        <v>0.49590000000000001</v>
      </c>
      <c r="BK23" s="4" t="s">
        <v>35</v>
      </c>
      <c r="BL23" s="5">
        <v>0.42620000000000002</v>
      </c>
    </row>
    <row r="24" spans="2:68" ht="12" thickBot="1" x14ac:dyDescent="0.25">
      <c r="B24" s="15" t="s">
        <v>49</v>
      </c>
      <c r="C24" s="5">
        <v>0.49709999999999999</v>
      </c>
      <c r="D24" s="38" t="s">
        <v>49</v>
      </c>
      <c r="E24" s="5">
        <v>0.51019999999999999</v>
      </c>
      <c r="F24" s="38" t="s">
        <v>49</v>
      </c>
      <c r="G24" s="5">
        <v>0.48199999999999998</v>
      </c>
      <c r="H24" s="38" t="s">
        <v>49</v>
      </c>
      <c r="I24" s="5">
        <v>0.54749999999999999</v>
      </c>
      <c r="J24" s="38" t="s">
        <v>49</v>
      </c>
      <c r="K24" s="1" t="s">
        <v>49</v>
      </c>
      <c r="L24" s="5">
        <v>0.49709999999999999</v>
      </c>
      <c r="M24" s="15" t="s">
        <v>49</v>
      </c>
      <c r="N24" s="5">
        <v>0.43859999999999999</v>
      </c>
      <c r="O24" s="1" t="s">
        <v>73</v>
      </c>
      <c r="P24" s="7">
        <v>0.46689999999999998</v>
      </c>
      <c r="Q24" s="15" t="s">
        <v>3</v>
      </c>
      <c r="R24" s="7">
        <v>0.51729999999999998</v>
      </c>
      <c r="S24" s="1" t="s">
        <v>3</v>
      </c>
      <c r="T24" s="7">
        <v>0.56720000000000004</v>
      </c>
      <c r="U24" s="8" t="s">
        <v>3</v>
      </c>
      <c r="V24" s="7">
        <v>0.56999999999999995</v>
      </c>
      <c r="W24" s="13" t="s">
        <v>54</v>
      </c>
      <c r="X24" s="7">
        <v>0.48799999999999999</v>
      </c>
      <c r="Y24" s="1" t="s">
        <v>16</v>
      </c>
      <c r="Z24" s="7">
        <v>0.55289999999999995</v>
      </c>
      <c r="AA24" s="1" t="s">
        <v>23</v>
      </c>
      <c r="AB24" s="7">
        <v>0.72589999999999999</v>
      </c>
      <c r="AC24" s="4" t="s">
        <v>89</v>
      </c>
      <c r="AD24" s="16">
        <v>0.53559999999999997</v>
      </c>
      <c r="AE24" s="4" t="s">
        <v>103</v>
      </c>
      <c r="AF24" s="16">
        <v>0.48599999999999999</v>
      </c>
      <c r="AG24" s="4" t="s">
        <v>53</v>
      </c>
      <c r="AH24" s="7">
        <v>0.36349999999999999</v>
      </c>
      <c r="AI24" s="15" t="s">
        <v>4</v>
      </c>
      <c r="AJ24" s="16">
        <v>0.54630000000000001</v>
      </c>
      <c r="AK24" s="15" t="s">
        <v>5</v>
      </c>
      <c r="AL24" s="7">
        <v>0.56240000000000001</v>
      </c>
      <c r="AM24" s="4" t="s">
        <v>98</v>
      </c>
      <c r="AN24" s="16">
        <v>0.62939999999999996</v>
      </c>
      <c r="AO24" s="15" t="s">
        <v>26</v>
      </c>
      <c r="AP24" s="16">
        <v>0.54859999999999998</v>
      </c>
      <c r="AQ24" s="4" t="s">
        <v>93</v>
      </c>
      <c r="AR24" s="16">
        <v>0.53990000000000005</v>
      </c>
      <c r="AS24" s="4" t="s">
        <v>88</v>
      </c>
      <c r="AT24" s="14">
        <v>0.52610000000000001</v>
      </c>
      <c r="AU24" s="15" t="s">
        <v>5</v>
      </c>
      <c r="AV24" s="7">
        <v>0.5494</v>
      </c>
      <c r="AW24" s="13" t="s">
        <v>69</v>
      </c>
      <c r="AX24" s="14">
        <v>0.53979999999999995</v>
      </c>
      <c r="AY24" s="1" t="s">
        <v>82</v>
      </c>
      <c r="AZ24" s="7">
        <v>0.3024</v>
      </c>
      <c r="BA24" s="1" t="s">
        <v>75</v>
      </c>
      <c r="BB24" s="7">
        <v>0.56410000000000005</v>
      </c>
      <c r="BC24" s="4" t="s">
        <v>82</v>
      </c>
      <c r="BD24" s="5">
        <v>0.42549999999999999</v>
      </c>
      <c r="BE24" s="4" t="s">
        <v>5</v>
      </c>
      <c r="BF24" s="5">
        <v>0.57379999999999998</v>
      </c>
      <c r="BG24" s="4" t="s">
        <v>86</v>
      </c>
      <c r="BH24" s="5">
        <v>0.44080000000000003</v>
      </c>
      <c r="BI24" s="4" t="s">
        <v>86</v>
      </c>
      <c r="BJ24" s="5">
        <v>0.44169999999999998</v>
      </c>
      <c r="BK24" s="4" t="s">
        <v>24</v>
      </c>
      <c r="BL24" s="5">
        <v>0.4491</v>
      </c>
    </row>
    <row r="25" spans="2:68" ht="12" thickBot="1" x14ac:dyDescent="0.25">
      <c r="B25" s="4" t="s">
        <v>65</v>
      </c>
      <c r="C25" s="5">
        <v>0.41499999999999998</v>
      </c>
      <c r="D25" s="228" t="s">
        <v>65</v>
      </c>
      <c r="E25" s="5">
        <v>0.50029999999999997</v>
      </c>
      <c r="F25" s="228" t="s">
        <v>65</v>
      </c>
      <c r="G25" s="5">
        <v>0.46339999999999998</v>
      </c>
      <c r="H25" s="228" t="s">
        <v>65</v>
      </c>
      <c r="I25" s="5">
        <v>0.36530000000000001</v>
      </c>
      <c r="J25" s="228" t="s">
        <v>65</v>
      </c>
      <c r="K25" s="4" t="s">
        <v>65</v>
      </c>
      <c r="L25" s="5">
        <v>0.41499999999999998</v>
      </c>
      <c r="M25" s="24" t="s">
        <v>52</v>
      </c>
      <c r="N25" s="5">
        <v>0.43959999999999999</v>
      </c>
      <c r="O25" s="1" t="s">
        <v>18</v>
      </c>
      <c r="P25" s="7">
        <v>0.55010000000000003</v>
      </c>
      <c r="Q25" s="15" t="s">
        <v>9</v>
      </c>
      <c r="R25" s="7">
        <v>0.53510000000000002</v>
      </c>
      <c r="S25" s="1" t="s">
        <v>73</v>
      </c>
      <c r="T25" s="7">
        <v>0.48730000000000001</v>
      </c>
      <c r="U25" s="1" t="s">
        <v>9</v>
      </c>
      <c r="V25" s="7">
        <v>0.499</v>
      </c>
      <c r="W25" s="1" t="s">
        <v>7</v>
      </c>
      <c r="X25" s="7">
        <v>0.4657</v>
      </c>
      <c r="Y25" s="1" t="s">
        <v>73</v>
      </c>
      <c r="Z25" s="7">
        <v>0.50270000000000004</v>
      </c>
      <c r="AA25" s="1" t="s">
        <v>24</v>
      </c>
      <c r="AB25" s="7">
        <v>0.4889</v>
      </c>
      <c r="AC25" s="4" t="s">
        <v>93</v>
      </c>
      <c r="AD25" s="16">
        <v>0.46229999999999999</v>
      </c>
      <c r="AE25" s="15" t="s">
        <v>100</v>
      </c>
      <c r="AF25" s="16">
        <v>0.59589999999999999</v>
      </c>
      <c r="AG25" s="15" t="s">
        <v>5</v>
      </c>
      <c r="AH25" s="14">
        <v>0.55489999999999995</v>
      </c>
      <c r="AI25" s="4" t="s">
        <v>93</v>
      </c>
      <c r="AJ25" s="16">
        <v>0.40260000000000001</v>
      </c>
      <c r="AK25" s="4" t="s">
        <v>88</v>
      </c>
      <c r="AL25" s="7">
        <v>0.59889999999999999</v>
      </c>
      <c r="AM25" s="4" t="s">
        <v>103</v>
      </c>
      <c r="AN25" s="16">
        <v>0.46300000000000002</v>
      </c>
      <c r="AO25" s="1" t="s">
        <v>101</v>
      </c>
      <c r="AP25" s="16">
        <v>0.58860000000000001</v>
      </c>
      <c r="AQ25" s="15" t="s">
        <v>95</v>
      </c>
      <c r="AR25" s="16">
        <v>0.51259999999999994</v>
      </c>
      <c r="AS25" s="4" t="s">
        <v>89</v>
      </c>
      <c r="AT25" s="16">
        <v>0.52610000000000001</v>
      </c>
      <c r="AU25" s="4" t="s">
        <v>88</v>
      </c>
      <c r="AV25" s="7">
        <v>0.57250000000000001</v>
      </c>
      <c r="AW25" s="15" t="s">
        <v>91</v>
      </c>
      <c r="AX25" s="16">
        <v>0.50280000000000002</v>
      </c>
      <c r="AY25" s="1" t="s">
        <v>25</v>
      </c>
      <c r="AZ25" s="7">
        <v>0.47160000000000002</v>
      </c>
      <c r="BA25" s="1" t="s">
        <v>55</v>
      </c>
      <c r="BB25" s="7">
        <v>0.47770000000000001</v>
      </c>
      <c r="BC25" s="4" t="s">
        <v>43</v>
      </c>
      <c r="BD25" s="5">
        <v>0.50700000000000001</v>
      </c>
      <c r="BE25" s="4" t="s">
        <v>6</v>
      </c>
      <c r="BF25" s="5">
        <v>0.57379999999999998</v>
      </c>
      <c r="BG25" s="4" t="s">
        <v>87</v>
      </c>
      <c r="BH25" s="5">
        <v>0.44080000000000003</v>
      </c>
      <c r="BI25" s="4" t="s">
        <v>87</v>
      </c>
      <c r="BJ25" s="5">
        <v>0.44169999999999998</v>
      </c>
      <c r="BK25" s="4" t="s">
        <v>25</v>
      </c>
      <c r="BL25" s="5">
        <v>0.4491</v>
      </c>
    </row>
    <row r="26" spans="2:68" ht="12" thickBot="1" x14ac:dyDescent="0.25">
      <c r="B26" s="15" t="s">
        <v>58</v>
      </c>
      <c r="C26" s="5">
        <v>0.38150000000000001</v>
      </c>
      <c r="D26" s="38" t="s">
        <v>58</v>
      </c>
      <c r="E26" s="5">
        <v>0.40820000000000001</v>
      </c>
      <c r="F26" s="38" t="s">
        <v>58</v>
      </c>
      <c r="G26" s="5">
        <v>0.41849999999999998</v>
      </c>
      <c r="H26" s="38" t="s">
        <v>58</v>
      </c>
      <c r="I26" s="5">
        <v>0.3891</v>
      </c>
      <c r="J26" s="38" t="s">
        <v>58</v>
      </c>
      <c r="K26" s="15" t="s">
        <v>58</v>
      </c>
      <c r="L26" s="5">
        <v>0.38150000000000001</v>
      </c>
      <c r="M26" s="24" t="s">
        <v>57</v>
      </c>
      <c r="N26" s="5">
        <v>0.34860000000000002</v>
      </c>
      <c r="O26" s="1" t="s">
        <v>54</v>
      </c>
      <c r="P26" s="7">
        <v>0.44479999999999997</v>
      </c>
      <c r="Q26" s="1" t="s">
        <v>16</v>
      </c>
      <c r="R26" s="7">
        <v>0.53139999999999998</v>
      </c>
      <c r="S26" s="8" t="s">
        <v>54</v>
      </c>
      <c r="T26" s="7">
        <v>0.50729999999999997</v>
      </c>
      <c r="U26" s="1" t="s">
        <v>16</v>
      </c>
      <c r="V26" s="7">
        <v>0.53910000000000002</v>
      </c>
      <c r="W26" s="1" t="s">
        <v>35</v>
      </c>
      <c r="X26" s="7">
        <v>0.50419999999999998</v>
      </c>
      <c r="Y26" s="1" t="s">
        <v>54</v>
      </c>
      <c r="Z26" s="7">
        <v>0.54390000000000005</v>
      </c>
      <c r="AA26" s="1" t="s">
        <v>68</v>
      </c>
      <c r="AB26" s="7">
        <v>0.5333</v>
      </c>
      <c r="AC26" s="15" t="s">
        <v>95</v>
      </c>
      <c r="AD26" s="16">
        <v>0.4113</v>
      </c>
      <c r="AE26" s="15" t="s">
        <v>59</v>
      </c>
      <c r="AF26" s="16">
        <v>0.50080000000000002</v>
      </c>
      <c r="AG26" s="4" t="s">
        <v>88</v>
      </c>
      <c r="AH26" s="16">
        <v>0.65439999999999998</v>
      </c>
      <c r="AI26" s="4" t="s">
        <v>103</v>
      </c>
      <c r="AJ26" s="16">
        <v>0.54559999999999997</v>
      </c>
      <c r="AK26" s="4" t="s">
        <v>89</v>
      </c>
      <c r="AL26" s="14">
        <v>0.59889999999999999</v>
      </c>
      <c r="AM26" s="4" t="s">
        <v>94</v>
      </c>
      <c r="AN26" s="16">
        <v>0.51319999999999999</v>
      </c>
      <c r="AO26" s="1" t="s">
        <v>90</v>
      </c>
      <c r="AP26" s="16">
        <v>0.46660000000000001</v>
      </c>
      <c r="AQ26" s="4" t="s">
        <v>103</v>
      </c>
      <c r="AR26" s="16">
        <v>0.54890000000000005</v>
      </c>
      <c r="AS26" s="15" t="s">
        <v>91</v>
      </c>
      <c r="AT26" s="16">
        <v>0.40250000000000002</v>
      </c>
      <c r="AU26" s="24" t="s">
        <v>89</v>
      </c>
      <c r="AV26" s="7">
        <v>0.57250000000000001</v>
      </c>
      <c r="AW26" s="15" t="s">
        <v>4</v>
      </c>
      <c r="AX26" s="16">
        <v>0.49170000000000003</v>
      </c>
      <c r="AY26" s="13" t="s">
        <v>86</v>
      </c>
      <c r="AZ26" s="7">
        <v>0.42299999999999999</v>
      </c>
      <c r="BA26" s="1" t="s">
        <v>82</v>
      </c>
      <c r="BB26" s="7">
        <v>0.41589999999999999</v>
      </c>
      <c r="BC26" s="4" t="s">
        <v>25</v>
      </c>
      <c r="BD26" s="5">
        <v>0.54720000000000002</v>
      </c>
      <c r="BE26" s="4" t="s">
        <v>88</v>
      </c>
      <c r="BF26" s="5">
        <v>0.54720000000000002</v>
      </c>
      <c r="BG26" s="4" t="s">
        <v>48</v>
      </c>
      <c r="BH26" s="5">
        <v>0.40699999999999997</v>
      </c>
      <c r="BI26" s="4" t="s">
        <v>28</v>
      </c>
      <c r="BJ26" s="5">
        <v>0.50480000000000003</v>
      </c>
      <c r="BK26" s="4" t="s">
        <v>68</v>
      </c>
      <c r="BL26" s="5">
        <v>0.46610000000000001</v>
      </c>
    </row>
    <row r="27" spans="2:68" ht="12" thickBot="1" x14ac:dyDescent="0.25">
      <c r="B27" s="4" t="s">
        <v>52</v>
      </c>
      <c r="D27" s="228" t="s">
        <v>52</v>
      </c>
      <c r="E27" s="5">
        <v>0.46889999999999998</v>
      </c>
      <c r="F27" s="228" t="s">
        <v>52</v>
      </c>
      <c r="G27" s="5">
        <v>0.49059999999999998</v>
      </c>
      <c r="H27" s="228" t="s">
        <v>52</v>
      </c>
      <c r="I27" s="5">
        <v>0.60580000000000001</v>
      </c>
      <c r="J27" s="228" t="s">
        <v>52</v>
      </c>
      <c r="K27" s="4" t="s">
        <v>52</v>
      </c>
      <c r="L27" s="5"/>
      <c r="M27" s="4" t="s">
        <v>3</v>
      </c>
      <c r="N27" s="5">
        <v>0.54079999999999995</v>
      </c>
      <c r="O27" s="1" t="s">
        <v>7</v>
      </c>
      <c r="P27" s="7">
        <v>0.57840000000000003</v>
      </c>
      <c r="Q27" s="1" t="s">
        <v>73</v>
      </c>
      <c r="R27" s="7">
        <v>0.51859999999999995</v>
      </c>
      <c r="S27" s="1" t="s">
        <v>7</v>
      </c>
      <c r="T27" s="7">
        <v>0.48770000000000002</v>
      </c>
      <c r="U27" s="1" t="s">
        <v>73</v>
      </c>
      <c r="V27" s="7">
        <v>0.54979999999999996</v>
      </c>
      <c r="W27" s="13" t="s">
        <v>23</v>
      </c>
      <c r="X27" s="7">
        <v>0.48659999999999998</v>
      </c>
      <c r="Y27" s="1" t="s">
        <v>7</v>
      </c>
      <c r="Z27" s="7">
        <v>0.45579999999999998</v>
      </c>
      <c r="AA27" s="1" t="s">
        <v>55</v>
      </c>
      <c r="AB27" s="7">
        <v>0.5716</v>
      </c>
      <c r="AC27" s="15" t="s">
        <v>76</v>
      </c>
      <c r="AD27" s="16">
        <v>0.42220000000000002</v>
      </c>
      <c r="AE27" s="4" t="s">
        <v>94</v>
      </c>
      <c r="AF27" s="16">
        <v>0.50870000000000004</v>
      </c>
      <c r="AG27" s="4" t="s">
        <v>89</v>
      </c>
      <c r="AH27" s="16">
        <v>0.65439999999999998</v>
      </c>
      <c r="AI27" s="1" t="s">
        <v>100</v>
      </c>
      <c r="AJ27" s="16">
        <v>0.55820000000000003</v>
      </c>
      <c r="AK27" s="15" t="s">
        <v>69</v>
      </c>
      <c r="AL27" s="16">
        <v>0.54690000000000005</v>
      </c>
      <c r="AM27" s="15" t="s">
        <v>21</v>
      </c>
      <c r="AN27" s="16">
        <v>0.58099999999999996</v>
      </c>
      <c r="AO27" s="1" t="s">
        <v>99</v>
      </c>
      <c r="AP27" s="16">
        <v>0.39290000000000003</v>
      </c>
      <c r="AQ27" s="15" t="s">
        <v>59</v>
      </c>
      <c r="AR27" s="16">
        <v>0.4632</v>
      </c>
      <c r="AS27" s="4" t="s">
        <v>93</v>
      </c>
      <c r="AT27" s="16">
        <v>0.46850000000000003</v>
      </c>
      <c r="AU27" s="15" t="s">
        <v>91</v>
      </c>
      <c r="AV27" s="14">
        <v>0.53390000000000004</v>
      </c>
      <c r="AW27" s="4" t="s">
        <v>93</v>
      </c>
      <c r="AX27" s="16">
        <v>0.48699999999999999</v>
      </c>
      <c r="AY27" s="1" t="s">
        <v>29</v>
      </c>
      <c r="AZ27" s="7">
        <v>0.55649999999999999</v>
      </c>
      <c r="BA27" s="1" t="s">
        <v>43</v>
      </c>
      <c r="BB27" s="7">
        <v>0.50519999999999998</v>
      </c>
      <c r="BC27" s="4" t="s">
        <v>86</v>
      </c>
      <c r="BD27" s="5">
        <v>0.51300000000000001</v>
      </c>
      <c r="BE27" s="4" t="s">
        <v>89</v>
      </c>
      <c r="BF27" s="5">
        <v>0.54720000000000002</v>
      </c>
      <c r="BG27" s="4" t="s">
        <v>53</v>
      </c>
      <c r="BH27" s="5">
        <v>0.40699999999999997</v>
      </c>
      <c r="BI27" s="4" t="s">
        <v>29</v>
      </c>
      <c r="BJ27" s="5">
        <v>0.50480000000000003</v>
      </c>
      <c r="BK27" s="4" t="s">
        <v>85</v>
      </c>
      <c r="BL27" s="5">
        <v>0.46610000000000001</v>
      </c>
    </row>
    <row r="28" spans="2:68" ht="12" thickBot="1" x14ac:dyDescent="0.25">
      <c r="B28" s="4" t="s">
        <v>57</v>
      </c>
      <c r="D28" s="228" t="s">
        <v>57</v>
      </c>
      <c r="F28" s="228" t="s">
        <v>57</v>
      </c>
      <c r="H28" s="228" t="s">
        <v>57</v>
      </c>
      <c r="I28" s="5">
        <v>0.39550000000000002</v>
      </c>
      <c r="J28" s="228" t="s">
        <v>57</v>
      </c>
      <c r="K28" s="4" t="s">
        <v>57</v>
      </c>
      <c r="M28" s="4" t="s">
        <v>62</v>
      </c>
      <c r="N28" s="5">
        <v>0.45319999999999999</v>
      </c>
      <c r="O28" s="13" t="s">
        <v>35</v>
      </c>
      <c r="P28" s="7">
        <v>0.46949999999999997</v>
      </c>
      <c r="Q28" s="1" t="s">
        <v>18</v>
      </c>
      <c r="R28" s="7">
        <v>0.57310000000000005</v>
      </c>
      <c r="S28" s="1" t="s">
        <v>35</v>
      </c>
      <c r="T28" s="7">
        <v>0.53849999999999998</v>
      </c>
      <c r="U28" s="1" t="s">
        <v>7</v>
      </c>
      <c r="V28" s="7">
        <v>0.45989999999999998</v>
      </c>
      <c r="W28" s="8" t="s">
        <v>24</v>
      </c>
      <c r="X28" s="7">
        <v>0.51549999999999996</v>
      </c>
      <c r="Y28" s="1" t="s">
        <v>23</v>
      </c>
      <c r="Z28" s="7">
        <v>0.56010000000000004</v>
      </c>
      <c r="AA28" s="1" t="s">
        <v>45</v>
      </c>
      <c r="AB28" s="7">
        <v>0.53700000000000003</v>
      </c>
      <c r="AC28" s="4" t="s">
        <v>98</v>
      </c>
      <c r="AD28" s="16">
        <v>0.53149999999999997</v>
      </c>
      <c r="AE28" s="15" t="s">
        <v>21</v>
      </c>
      <c r="AF28" s="16">
        <v>0.5887</v>
      </c>
      <c r="AG28" s="15" t="s">
        <v>4</v>
      </c>
      <c r="AH28" s="16">
        <v>0.54690000000000005</v>
      </c>
      <c r="AI28" s="1" t="s">
        <v>59</v>
      </c>
      <c r="AJ28" s="16">
        <v>0.52480000000000004</v>
      </c>
      <c r="AK28" s="15" t="s">
        <v>91</v>
      </c>
      <c r="AL28" s="16">
        <v>0.49809999999999999</v>
      </c>
      <c r="AM28" s="15" t="s">
        <v>6</v>
      </c>
      <c r="AN28" s="16">
        <v>0.4929</v>
      </c>
      <c r="AO28" s="1" t="s">
        <v>96</v>
      </c>
      <c r="AP28" s="16">
        <v>0.45829999999999999</v>
      </c>
      <c r="AQ28" s="4" t="s">
        <v>94</v>
      </c>
      <c r="AR28" s="16">
        <v>0.53990000000000005</v>
      </c>
      <c r="AS28" s="15" t="s">
        <v>95</v>
      </c>
      <c r="AT28" s="16">
        <v>0.49009999999999998</v>
      </c>
      <c r="AU28" s="15" t="s">
        <v>4</v>
      </c>
      <c r="AV28" s="16">
        <v>0.48299999999999998</v>
      </c>
      <c r="AW28" s="15" t="s">
        <v>95</v>
      </c>
      <c r="AX28" s="16">
        <v>0.39579999999999999</v>
      </c>
      <c r="AY28" s="24" t="s">
        <v>53</v>
      </c>
      <c r="AZ28" s="7">
        <v>0.45540000000000003</v>
      </c>
      <c r="BA28" s="1" t="s">
        <v>25</v>
      </c>
      <c r="BB28" s="7">
        <v>0.54279999999999995</v>
      </c>
      <c r="BC28" s="4" t="s">
        <v>29</v>
      </c>
      <c r="BD28" s="5">
        <v>0.442</v>
      </c>
      <c r="BE28" s="4" t="s">
        <v>91</v>
      </c>
      <c r="BF28" s="5">
        <v>0.45369999999999999</v>
      </c>
      <c r="BG28" s="4" t="s">
        <v>88</v>
      </c>
      <c r="BH28" s="5">
        <v>0.50429999999999997</v>
      </c>
      <c r="BI28" s="4" t="s">
        <v>48</v>
      </c>
      <c r="BJ28" s="5">
        <v>0.41039999999999999</v>
      </c>
      <c r="BK28" s="4" t="s">
        <v>82</v>
      </c>
      <c r="BL28" s="5">
        <v>0.48730000000000001</v>
      </c>
    </row>
    <row r="29" spans="2:68" ht="12" thickBot="1" x14ac:dyDescent="0.25">
      <c r="B29" s="4" t="s">
        <v>3</v>
      </c>
      <c r="C29" s="5">
        <v>0.50739999999999996</v>
      </c>
      <c r="D29" s="228" t="s">
        <v>3</v>
      </c>
      <c r="E29" s="5">
        <v>0.53949999999999998</v>
      </c>
      <c r="F29" s="228" t="s">
        <v>3</v>
      </c>
      <c r="G29" s="5">
        <v>0.58020000000000005</v>
      </c>
      <c r="H29" s="228" t="s">
        <v>3</v>
      </c>
      <c r="I29" s="5">
        <v>0.56120000000000003</v>
      </c>
      <c r="J29" s="228" t="s">
        <v>3</v>
      </c>
      <c r="K29" s="4" t="s">
        <v>3</v>
      </c>
      <c r="L29" s="5">
        <v>0.50739999999999996</v>
      </c>
      <c r="M29" s="4" t="s">
        <v>9</v>
      </c>
      <c r="N29" s="5">
        <v>0.56810000000000005</v>
      </c>
      <c r="O29" s="24" t="s">
        <v>77</v>
      </c>
      <c r="P29" s="7">
        <v>0.49259999999999998</v>
      </c>
      <c r="Q29" s="1" t="s">
        <v>54</v>
      </c>
      <c r="R29" s="7">
        <v>0.44309999999999999</v>
      </c>
      <c r="S29" s="1" t="s">
        <v>23</v>
      </c>
      <c r="T29" s="7">
        <v>0.60150000000000003</v>
      </c>
      <c r="U29" s="1" t="s">
        <v>35</v>
      </c>
      <c r="V29" s="7">
        <v>0.46500000000000002</v>
      </c>
      <c r="W29" s="1" t="s">
        <v>75</v>
      </c>
      <c r="X29" s="7">
        <v>0.62290000000000001</v>
      </c>
      <c r="Y29" s="1" t="s">
        <v>24</v>
      </c>
      <c r="Z29" s="7">
        <v>0.48449999999999999</v>
      </c>
      <c r="AA29" s="1" t="s">
        <v>82</v>
      </c>
      <c r="AB29" s="7">
        <v>0.4889</v>
      </c>
      <c r="AC29" s="4" t="s">
        <v>103</v>
      </c>
      <c r="AD29" s="16">
        <v>0.50739999999999996</v>
      </c>
      <c r="AE29" s="1" t="s">
        <v>6</v>
      </c>
      <c r="AF29" s="16">
        <v>0.58819999999999995</v>
      </c>
      <c r="AG29" s="4" t="s">
        <v>93</v>
      </c>
      <c r="AH29" s="16">
        <v>0.41649999999999998</v>
      </c>
      <c r="AI29" s="4" t="s">
        <v>94</v>
      </c>
      <c r="AJ29" s="16">
        <v>0.40260000000000001</v>
      </c>
      <c r="AK29" s="15" t="s">
        <v>4</v>
      </c>
      <c r="AL29" s="16">
        <v>0.52339999999999998</v>
      </c>
      <c r="AM29" s="4" t="s">
        <v>107</v>
      </c>
      <c r="AN29" s="16">
        <v>0.37830000000000003</v>
      </c>
      <c r="AO29" s="15" t="s">
        <v>92</v>
      </c>
      <c r="AP29" s="16">
        <v>0.54830000000000001</v>
      </c>
      <c r="AQ29" s="15" t="s">
        <v>21</v>
      </c>
      <c r="AR29" s="16">
        <v>0.53810000000000002</v>
      </c>
      <c r="AS29" s="4" t="s">
        <v>98</v>
      </c>
      <c r="AT29" s="16">
        <v>0.50160000000000005</v>
      </c>
      <c r="AU29" s="4" t="s">
        <v>93</v>
      </c>
      <c r="AV29" s="16">
        <v>0.52470000000000006</v>
      </c>
      <c r="AW29" s="4" t="s">
        <v>98</v>
      </c>
      <c r="AX29" s="16">
        <v>0.46300000000000002</v>
      </c>
      <c r="AY29" s="1" t="s">
        <v>5</v>
      </c>
      <c r="AZ29" s="7">
        <v>0.6079</v>
      </c>
      <c r="BA29" s="1" t="s">
        <v>86</v>
      </c>
      <c r="BB29" s="7">
        <v>0.49149999999999999</v>
      </c>
      <c r="BC29" s="4" t="s">
        <v>53</v>
      </c>
      <c r="BD29" s="5">
        <v>0.41510000000000002</v>
      </c>
      <c r="BE29" s="4" t="s">
        <v>92</v>
      </c>
      <c r="BF29" s="5">
        <v>0.45369999999999999</v>
      </c>
      <c r="BG29" s="4" t="s">
        <v>89</v>
      </c>
      <c r="BH29" s="5">
        <v>0.50429999999999997</v>
      </c>
      <c r="BI29" s="4" t="s">
        <v>53</v>
      </c>
      <c r="BJ29" s="5">
        <v>0.41039999999999999</v>
      </c>
      <c r="BK29" s="4" t="s">
        <v>83</v>
      </c>
      <c r="BL29" s="5">
        <v>0.48730000000000001</v>
      </c>
    </row>
    <row r="30" spans="2:68" ht="12" thickBot="1" x14ac:dyDescent="0.25">
      <c r="B30" s="4" t="s">
        <v>62</v>
      </c>
      <c r="C30" s="12"/>
      <c r="D30" s="228" t="s">
        <v>62</v>
      </c>
      <c r="F30" s="228" t="s">
        <v>62</v>
      </c>
      <c r="G30" s="12"/>
      <c r="H30" s="228" t="s">
        <v>62</v>
      </c>
      <c r="I30" s="5">
        <v>0.54710000000000003</v>
      </c>
      <c r="J30" s="228" t="s">
        <v>62</v>
      </c>
      <c r="K30" s="4" t="s">
        <v>62</v>
      </c>
      <c r="L30" s="5"/>
      <c r="M30" s="4" t="s">
        <v>16</v>
      </c>
      <c r="N30" s="5">
        <v>0.44719999999999999</v>
      </c>
      <c r="O30" s="24" t="s">
        <v>79</v>
      </c>
      <c r="P30" s="7">
        <v>0.42920000000000003</v>
      </c>
      <c r="Q30" s="1" t="s">
        <v>7</v>
      </c>
      <c r="R30" s="7">
        <v>0.4385</v>
      </c>
      <c r="S30" s="1" t="s">
        <v>24</v>
      </c>
      <c r="T30" s="7">
        <v>0.45810000000000001</v>
      </c>
      <c r="U30" s="24" t="s">
        <v>77</v>
      </c>
      <c r="V30" s="7">
        <v>0.41439999999999999</v>
      </c>
      <c r="W30" s="1" t="s">
        <v>55</v>
      </c>
      <c r="X30" s="7">
        <v>0.48799999999999999</v>
      </c>
      <c r="Y30" s="1" t="s">
        <v>68</v>
      </c>
      <c r="Z30" s="7">
        <v>0.58140000000000003</v>
      </c>
      <c r="AA30" s="1" t="s">
        <v>8</v>
      </c>
      <c r="AB30" s="7">
        <v>0.50619999999999998</v>
      </c>
      <c r="AC30" s="4" t="s">
        <v>94</v>
      </c>
      <c r="AD30" s="16">
        <v>0.46229999999999999</v>
      </c>
      <c r="AE30" s="1" t="s">
        <v>101</v>
      </c>
      <c r="AF30" s="16">
        <v>0.59589999999999999</v>
      </c>
      <c r="AG30" s="15" t="s">
        <v>95</v>
      </c>
      <c r="AH30" s="16">
        <v>0.30509999999999998</v>
      </c>
      <c r="AI30" s="15" t="s">
        <v>101</v>
      </c>
      <c r="AJ30" s="16">
        <v>0.55820000000000003</v>
      </c>
      <c r="AK30" s="4" t="s">
        <v>93</v>
      </c>
      <c r="AL30" s="16">
        <v>0.46760000000000002</v>
      </c>
      <c r="AM30" s="4" t="s">
        <v>104</v>
      </c>
      <c r="AN30" s="16">
        <v>0.46300000000000002</v>
      </c>
      <c r="AO30" s="15" t="s">
        <v>85</v>
      </c>
      <c r="AP30" s="16">
        <v>0.53969999999999996</v>
      </c>
      <c r="AQ30" s="1" t="s">
        <v>6</v>
      </c>
      <c r="AR30" s="16">
        <v>0.56659999999999999</v>
      </c>
      <c r="AS30" s="15" t="s">
        <v>100</v>
      </c>
      <c r="AT30" s="16">
        <v>0.54320000000000002</v>
      </c>
      <c r="AU30" s="15" t="s">
        <v>95</v>
      </c>
      <c r="AV30" s="16">
        <v>0.44440000000000002</v>
      </c>
      <c r="AW30" s="4" t="s">
        <v>103</v>
      </c>
      <c r="AX30" s="16">
        <v>0.47389999999999999</v>
      </c>
      <c r="AY30" s="24" t="s">
        <v>88</v>
      </c>
      <c r="AZ30" s="7">
        <v>0.62270000000000003</v>
      </c>
      <c r="BA30" s="15" t="s">
        <v>29</v>
      </c>
      <c r="BB30" s="7">
        <v>0.55130000000000001</v>
      </c>
      <c r="BC30" s="4" t="s">
        <v>5</v>
      </c>
      <c r="BD30" s="5">
        <v>0.56459999999999999</v>
      </c>
      <c r="BE30" s="4" t="s">
        <v>95</v>
      </c>
      <c r="BF30" s="5">
        <v>0.38390000000000002</v>
      </c>
      <c r="BG30" s="4" t="s">
        <v>91</v>
      </c>
      <c r="BH30" s="5">
        <v>0.5282</v>
      </c>
      <c r="BI30" s="4" t="s">
        <v>5</v>
      </c>
      <c r="BJ30" s="5">
        <v>0.54469999999999996</v>
      </c>
      <c r="BK30" s="4" t="s">
        <v>86</v>
      </c>
      <c r="BL30" s="5">
        <v>0.42670000000000002</v>
      </c>
    </row>
    <row r="31" spans="2:68" ht="12" thickBot="1" x14ac:dyDescent="0.25">
      <c r="B31" s="4" t="s">
        <v>62</v>
      </c>
      <c r="D31" s="228" t="s">
        <v>62</v>
      </c>
      <c r="F31" s="228" t="s">
        <v>62</v>
      </c>
      <c r="G31" s="5">
        <v>0.53680000000000005</v>
      </c>
      <c r="H31" s="228" t="s">
        <v>62</v>
      </c>
      <c r="J31" s="228" t="s">
        <v>62</v>
      </c>
      <c r="K31" s="4" t="s">
        <v>62</v>
      </c>
      <c r="L31" s="5">
        <v>0.37940000000000002</v>
      </c>
      <c r="M31" s="4" t="s">
        <v>18</v>
      </c>
      <c r="N31" s="5">
        <v>0.51459999999999995</v>
      </c>
      <c r="O31" s="1" t="s">
        <v>23</v>
      </c>
      <c r="P31" s="7">
        <v>0.53700000000000003</v>
      </c>
      <c r="Q31" s="1" t="s">
        <v>35</v>
      </c>
      <c r="R31" s="7">
        <v>0.49669999999999997</v>
      </c>
      <c r="S31" s="1" t="s">
        <v>68</v>
      </c>
      <c r="T31" s="7">
        <v>0.54210000000000003</v>
      </c>
      <c r="U31" s="15" t="s">
        <v>23</v>
      </c>
      <c r="V31" s="7">
        <v>0.47939999999999999</v>
      </c>
      <c r="W31" s="1" t="s">
        <v>45</v>
      </c>
      <c r="X31" s="7">
        <v>0.49809999999999999</v>
      </c>
      <c r="Y31" s="1" t="s">
        <v>55</v>
      </c>
      <c r="Z31" s="7">
        <v>0.54390000000000005</v>
      </c>
      <c r="AA31" s="1" t="s">
        <v>43</v>
      </c>
      <c r="AB31" s="7">
        <v>0.49380000000000002</v>
      </c>
      <c r="AC31" s="15" t="s">
        <v>21</v>
      </c>
      <c r="AD31" s="16">
        <v>0.65139999999999998</v>
      </c>
      <c r="AE31" s="4" t="s">
        <v>104</v>
      </c>
      <c r="AF31" s="16">
        <v>0.48599999999999999</v>
      </c>
      <c r="AG31" s="4" t="s">
        <v>98</v>
      </c>
      <c r="AH31" s="16">
        <v>0.52170000000000005</v>
      </c>
      <c r="AI31" s="24" t="s">
        <v>104</v>
      </c>
      <c r="AJ31" s="16">
        <v>0.54559999999999997</v>
      </c>
      <c r="AK31" s="15" t="s">
        <v>95</v>
      </c>
      <c r="AL31" s="16">
        <v>0.35499999999999998</v>
      </c>
      <c r="AM31" s="15" t="s">
        <v>90</v>
      </c>
      <c r="AN31" s="16">
        <v>0.45889999999999997</v>
      </c>
      <c r="AO31" s="4" t="s">
        <v>47</v>
      </c>
      <c r="AP31" s="16">
        <v>0.35220000000000001</v>
      </c>
      <c r="AQ31" s="24" t="s">
        <v>104</v>
      </c>
      <c r="AR31" s="16">
        <v>0.54890000000000005</v>
      </c>
      <c r="AS31" s="15" t="s">
        <v>59</v>
      </c>
      <c r="AT31" s="16">
        <v>0.4178</v>
      </c>
      <c r="AU31" s="4" t="s">
        <v>98</v>
      </c>
      <c r="AV31" s="16">
        <v>0.50770000000000004</v>
      </c>
      <c r="AW31" s="15" t="s">
        <v>100</v>
      </c>
      <c r="AX31" s="16">
        <v>0.52869999999999995</v>
      </c>
      <c r="AY31" s="4" t="s">
        <v>89</v>
      </c>
      <c r="AZ31" s="14">
        <v>0.62270000000000003</v>
      </c>
      <c r="BA31" s="4" t="s">
        <v>53</v>
      </c>
      <c r="BB31" s="7">
        <v>0.48330000000000001</v>
      </c>
      <c r="BC31" s="4" t="s">
        <v>88</v>
      </c>
      <c r="BD31" s="5">
        <v>0.54179999999999995</v>
      </c>
      <c r="BE31" s="4" t="s">
        <v>96</v>
      </c>
      <c r="BF31" s="5">
        <v>0.38390000000000002</v>
      </c>
      <c r="BG31" s="4" t="s">
        <v>92</v>
      </c>
      <c r="BH31" s="5">
        <v>0.5282</v>
      </c>
      <c r="BI31" s="4" t="s">
        <v>84</v>
      </c>
      <c r="BJ31" s="5">
        <v>0.54469999999999996</v>
      </c>
      <c r="BK31" s="4" t="s">
        <v>87</v>
      </c>
      <c r="BL31" s="5">
        <v>0.42670000000000002</v>
      </c>
    </row>
    <row r="32" spans="2:68" ht="12" thickBot="1" x14ac:dyDescent="0.25">
      <c r="B32" s="4" t="s">
        <v>62</v>
      </c>
      <c r="C32" s="5">
        <v>0.37940000000000002</v>
      </c>
      <c r="D32" s="228" t="s">
        <v>62</v>
      </c>
      <c r="F32" s="228" t="s">
        <v>62</v>
      </c>
      <c r="H32" s="228" t="s">
        <v>62</v>
      </c>
      <c r="J32" s="228" t="s">
        <v>62</v>
      </c>
      <c r="K32" s="4" t="s">
        <v>9</v>
      </c>
      <c r="L32" s="5">
        <v>0.57850000000000001</v>
      </c>
      <c r="M32" s="15" t="s">
        <v>54</v>
      </c>
      <c r="N32" s="5">
        <v>0.47560000000000002</v>
      </c>
      <c r="O32" s="1" t="s">
        <v>24</v>
      </c>
      <c r="P32" s="7">
        <v>0.52290000000000003</v>
      </c>
      <c r="Q32" s="24" t="s">
        <v>79</v>
      </c>
      <c r="R32" s="7">
        <v>0.50939999999999996</v>
      </c>
      <c r="S32" s="1" t="s">
        <v>75</v>
      </c>
      <c r="T32" s="7">
        <v>0.52929999999999999</v>
      </c>
      <c r="U32" s="15" t="s">
        <v>24</v>
      </c>
      <c r="V32" s="7">
        <v>0.52470000000000006</v>
      </c>
      <c r="W32" s="1" t="s">
        <v>82</v>
      </c>
      <c r="X32" s="7">
        <v>0.4123</v>
      </c>
      <c r="Y32" s="1" t="s">
        <v>45</v>
      </c>
      <c r="Z32" s="7">
        <v>0.55289999999999995</v>
      </c>
      <c r="AA32" s="1" t="s">
        <v>25</v>
      </c>
      <c r="AB32" s="7">
        <v>0.4889</v>
      </c>
      <c r="AC32" s="15" t="s">
        <v>6</v>
      </c>
      <c r="AD32" s="16">
        <v>0.59219999999999995</v>
      </c>
      <c r="AE32" s="15" t="s">
        <v>90</v>
      </c>
      <c r="AF32" s="16">
        <v>0.49959999999999999</v>
      </c>
      <c r="AG32" s="4" t="s">
        <v>103</v>
      </c>
      <c r="AH32" s="16">
        <v>0.4924</v>
      </c>
      <c r="AI32" s="1" t="s">
        <v>90</v>
      </c>
      <c r="AJ32" s="16">
        <v>0.44890000000000002</v>
      </c>
      <c r="AK32" s="4" t="s">
        <v>98</v>
      </c>
      <c r="AL32" s="16">
        <v>0.55130000000000001</v>
      </c>
      <c r="AM32" s="4" t="s">
        <v>99</v>
      </c>
      <c r="AN32" s="16">
        <v>0.62939999999999996</v>
      </c>
      <c r="AO32" s="15" t="s">
        <v>27</v>
      </c>
      <c r="AP32" s="16">
        <v>0.54859999999999998</v>
      </c>
      <c r="AQ32" s="15" t="s">
        <v>90</v>
      </c>
      <c r="AR32" s="16">
        <v>0.40689999999999998</v>
      </c>
      <c r="AS32" s="4" t="s">
        <v>94</v>
      </c>
      <c r="AT32" s="16">
        <v>0.46850000000000003</v>
      </c>
      <c r="AU32" s="4" t="s">
        <v>103</v>
      </c>
      <c r="AV32" s="16">
        <v>0.36109999999999998</v>
      </c>
      <c r="AW32" s="15" t="s">
        <v>59</v>
      </c>
      <c r="AX32" s="16">
        <v>0.41520000000000001</v>
      </c>
      <c r="AY32" s="15" t="s">
        <v>69</v>
      </c>
      <c r="AZ32" s="16">
        <v>0.49490000000000001</v>
      </c>
      <c r="BA32" s="1" t="s">
        <v>5</v>
      </c>
      <c r="BB32" s="7">
        <v>0.55349999999999999</v>
      </c>
      <c r="BC32" s="4" t="s">
        <v>89</v>
      </c>
      <c r="BD32" s="5">
        <v>0.54179999999999995</v>
      </c>
      <c r="BE32" s="4" t="s">
        <v>100</v>
      </c>
      <c r="BF32" s="5">
        <v>0.56389999999999996</v>
      </c>
      <c r="BG32" s="4" t="s">
        <v>3</v>
      </c>
      <c r="BH32" s="5">
        <v>0.62280000000000002</v>
      </c>
      <c r="BI32" s="4" t="s">
        <v>88</v>
      </c>
      <c r="BJ32" s="5">
        <v>0.54120000000000001</v>
      </c>
      <c r="BK32" s="4" t="s">
        <v>28</v>
      </c>
      <c r="BL32" s="5">
        <v>0.50870000000000004</v>
      </c>
    </row>
    <row r="33" spans="2:64" ht="12" thickBot="1" x14ac:dyDescent="0.25">
      <c r="B33" s="24" t="s">
        <v>9</v>
      </c>
      <c r="C33" s="5">
        <v>0.57850000000000001</v>
      </c>
      <c r="D33" s="229" t="s">
        <v>9</v>
      </c>
      <c r="E33" s="5">
        <v>0.47389999999999999</v>
      </c>
      <c r="F33" s="229" t="s">
        <v>9</v>
      </c>
      <c r="G33" s="5">
        <v>0.47099999999999997</v>
      </c>
      <c r="H33" s="229" t="s">
        <v>9</v>
      </c>
      <c r="I33" s="5">
        <v>0.54369999999999996</v>
      </c>
      <c r="J33" s="229" t="s">
        <v>9</v>
      </c>
      <c r="K33" s="4" t="s">
        <v>16</v>
      </c>
      <c r="L33" s="5">
        <v>0.50680000000000003</v>
      </c>
      <c r="M33" s="15" t="s">
        <v>35</v>
      </c>
      <c r="N33" s="5">
        <v>0.5121</v>
      </c>
      <c r="O33" s="15" t="s">
        <v>55</v>
      </c>
      <c r="P33" s="7">
        <v>0.44479999999999997</v>
      </c>
      <c r="Q33" s="1" t="s">
        <v>23</v>
      </c>
      <c r="R33" s="7">
        <v>0.58640000000000003</v>
      </c>
      <c r="S33" s="1" t="s">
        <v>55</v>
      </c>
      <c r="T33" s="7">
        <v>0.50729999999999997</v>
      </c>
      <c r="U33" s="1" t="s">
        <v>68</v>
      </c>
      <c r="V33" s="7">
        <v>0.56999999999999995</v>
      </c>
      <c r="W33" s="1" t="s">
        <v>8</v>
      </c>
      <c r="X33" s="7">
        <v>0.4657</v>
      </c>
      <c r="Y33" s="1" t="s">
        <v>82</v>
      </c>
      <c r="Z33" s="7">
        <v>0.47310000000000002</v>
      </c>
      <c r="AA33" s="15" t="s">
        <v>86</v>
      </c>
      <c r="AB33" s="14">
        <v>0.47160000000000002</v>
      </c>
      <c r="AC33" s="4" t="s">
        <v>104</v>
      </c>
      <c r="AD33" s="16">
        <v>0.50739999999999996</v>
      </c>
      <c r="AE33" s="24" t="s">
        <v>99</v>
      </c>
      <c r="AF33" s="16">
        <v>0.51039999999999996</v>
      </c>
      <c r="AG33" s="15" t="s">
        <v>100</v>
      </c>
      <c r="AH33" s="16">
        <v>0.54549999999999998</v>
      </c>
      <c r="AI33" s="15" t="s">
        <v>12</v>
      </c>
      <c r="AJ33" s="16">
        <v>0.56779999999999997</v>
      </c>
      <c r="AK33" s="4" t="s">
        <v>103</v>
      </c>
      <c r="AL33" s="16">
        <v>0.56340000000000001</v>
      </c>
      <c r="AM33" s="15" t="s">
        <v>96</v>
      </c>
      <c r="AN33" s="16">
        <v>0.41959999999999997</v>
      </c>
      <c r="AO33" s="15" t="s">
        <v>97</v>
      </c>
      <c r="AP33" s="16">
        <v>0.38690000000000002</v>
      </c>
      <c r="AQ33" s="15" t="s">
        <v>99</v>
      </c>
      <c r="AR33" s="16">
        <v>0.57879999999999998</v>
      </c>
      <c r="AS33" s="15" t="s">
        <v>21</v>
      </c>
      <c r="AT33" s="16">
        <v>0.621</v>
      </c>
      <c r="AU33" s="15" t="s">
        <v>100</v>
      </c>
      <c r="AV33" s="16">
        <v>0.55400000000000005</v>
      </c>
      <c r="AW33" s="4" t="s">
        <v>94</v>
      </c>
      <c r="AX33" s="16">
        <v>0.48699999999999999</v>
      </c>
      <c r="AY33" s="15" t="s">
        <v>91</v>
      </c>
      <c r="AZ33" s="16">
        <v>0.43459999999999999</v>
      </c>
      <c r="BA33" s="4" t="s">
        <v>88</v>
      </c>
      <c r="BB33" s="14">
        <v>0.57410000000000005</v>
      </c>
      <c r="BC33" s="4" t="s">
        <v>69</v>
      </c>
      <c r="BD33" s="5">
        <v>0.52549999999999997</v>
      </c>
      <c r="BE33" s="4" t="s">
        <v>101</v>
      </c>
      <c r="BF33" s="5">
        <v>0.56389999999999996</v>
      </c>
      <c r="BG33" s="4" t="s">
        <v>4</v>
      </c>
      <c r="BH33" s="5">
        <v>0.62280000000000002</v>
      </c>
      <c r="BI33" s="4" t="s">
        <v>89</v>
      </c>
      <c r="BJ33" s="5">
        <v>0.54120000000000001</v>
      </c>
      <c r="BK33" s="4" t="s">
        <v>29</v>
      </c>
      <c r="BL33" s="5">
        <v>0.50870000000000004</v>
      </c>
    </row>
    <row r="34" spans="2:64" ht="12" thickBot="1" x14ac:dyDescent="0.25">
      <c r="B34" s="24" t="s">
        <v>16</v>
      </c>
      <c r="C34" s="5">
        <v>0.50680000000000003</v>
      </c>
      <c r="D34" s="229" t="s">
        <v>16</v>
      </c>
      <c r="E34" s="5">
        <v>0.53969999999999996</v>
      </c>
      <c r="F34" s="229" t="s">
        <v>16</v>
      </c>
      <c r="G34" s="5">
        <v>0.45540000000000003</v>
      </c>
      <c r="H34" s="229" t="s">
        <v>16</v>
      </c>
      <c r="I34" s="5">
        <v>0.47739999999999999</v>
      </c>
      <c r="J34" s="229" t="s">
        <v>16</v>
      </c>
      <c r="K34" s="24" t="s">
        <v>18</v>
      </c>
      <c r="L34" s="5">
        <v>0.4859</v>
      </c>
      <c r="M34" s="4" t="s">
        <v>77</v>
      </c>
      <c r="N34" s="5">
        <v>0.57650000000000001</v>
      </c>
      <c r="O34" s="15" t="s">
        <v>82</v>
      </c>
      <c r="P34" s="7">
        <v>0.48580000000000001</v>
      </c>
      <c r="Q34" s="1" t="s">
        <v>24</v>
      </c>
      <c r="R34" s="7">
        <v>0.45829999999999999</v>
      </c>
      <c r="S34" s="1" t="s">
        <v>82</v>
      </c>
      <c r="T34" s="7">
        <v>0.34139999999999998</v>
      </c>
      <c r="U34" s="1" t="s">
        <v>75</v>
      </c>
      <c r="V34" s="7">
        <v>0.48249999999999998</v>
      </c>
      <c r="W34" s="1" t="s">
        <v>43</v>
      </c>
      <c r="X34" s="7">
        <v>0.52939999999999998</v>
      </c>
      <c r="Y34" s="1" t="s">
        <v>8</v>
      </c>
      <c r="Z34" s="14">
        <v>0.45579999999999998</v>
      </c>
      <c r="AA34" s="15" t="s">
        <v>29</v>
      </c>
      <c r="AB34" s="16">
        <v>0.56669999999999998</v>
      </c>
      <c r="AC34" s="15" t="s">
        <v>90</v>
      </c>
      <c r="AD34" s="16">
        <v>0.3599</v>
      </c>
      <c r="AE34" s="1" t="s">
        <v>96</v>
      </c>
      <c r="AF34" s="16">
        <v>0.34160000000000001</v>
      </c>
      <c r="AG34" s="15" t="s">
        <v>59</v>
      </c>
      <c r="AH34" s="16">
        <v>0.47339999999999999</v>
      </c>
      <c r="AI34" s="1" t="s">
        <v>85</v>
      </c>
      <c r="AJ34" s="16">
        <v>0.36969999999999997</v>
      </c>
      <c r="AK34" s="15" t="s">
        <v>100</v>
      </c>
      <c r="AL34" s="16">
        <v>0.4919</v>
      </c>
      <c r="AM34" s="15" t="s">
        <v>92</v>
      </c>
      <c r="AN34" s="16">
        <v>0.33850000000000002</v>
      </c>
      <c r="AO34" s="1" t="s">
        <v>71</v>
      </c>
      <c r="AP34" s="16">
        <v>0.47589999999999999</v>
      </c>
      <c r="AQ34" s="15" t="s">
        <v>92</v>
      </c>
      <c r="AR34" s="16">
        <v>0.42209999999999998</v>
      </c>
      <c r="AS34" s="15" t="s">
        <v>6</v>
      </c>
      <c r="AT34" s="16">
        <v>0.50419999999999998</v>
      </c>
      <c r="AU34" s="15" t="s">
        <v>59</v>
      </c>
      <c r="AV34" s="16">
        <v>0.42280000000000001</v>
      </c>
      <c r="AW34" s="15" t="s">
        <v>21</v>
      </c>
      <c r="AX34" s="16">
        <v>0.57779999999999998</v>
      </c>
      <c r="AY34" s="15" t="s">
        <v>4</v>
      </c>
      <c r="AZ34" s="16">
        <v>0.56410000000000005</v>
      </c>
      <c r="BA34" s="4" t="s">
        <v>89</v>
      </c>
      <c r="BB34" s="16">
        <v>0.57410000000000005</v>
      </c>
      <c r="BC34" s="4" t="s">
        <v>4</v>
      </c>
      <c r="BD34" s="5">
        <v>0.58260000000000001</v>
      </c>
      <c r="BE34" s="4" t="s">
        <v>58</v>
      </c>
      <c r="BF34" s="5">
        <v>0.45889999999999997</v>
      </c>
      <c r="BG34" s="4" t="s">
        <v>95</v>
      </c>
      <c r="BH34" s="5">
        <v>0.44619999999999999</v>
      </c>
      <c r="BI34" s="4" t="s">
        <v>91</v>
      </c>
      <c r="BJ34" s="5">
        <v>0.42349999999999999</v>
      </c>
      <c r="BK34" s="4" t="s">
        <v>88</v>
      </c>
      <c r="BL34" s="5">
        <v>0.51160000000000005</v>
      </c>
    </row>
    <row r="35" spans="2:64" ht="12" thickBot="1" x14ac:dyDescent="0.25">
      <c r="B35" s="4" t="s">
        <v>18</v>
      </c>
      <c r="C35" s="5">
        <v>0.4859</v>
      </c>
      <c r="D35" s="228" t="s">
        <v>18</v>
      </c>
      <c r="E35" s="5">
        <v>0.51939999999999997</v>
      </c>
      <c r="F35" s="228" t="s">
        <v>18</v>
      </c>
      <c r="G35" s="5">
        <v>0.48159999999999997</v>
      </c>
      <c r="H35" s="228" t="s">
        <v>18</v>
      </c>
      <c r="I35" s="5">
        <v>0.47210000000000002</v>
      </c>
      <c r="J35" s="228" t="s">
        <v>18</v>
      </c>
      <c r="K35" s="1" t="s">
        <v>54</v>
      </c>
      <c r="L35" s="5">
        <v>0.4597</v>
      </c>
      <c r="M35" s="4" t="s">
        <v>79</v>
      </c>
      <c r="N35" s="5">
        <v>0.39879999999999999</v>
      </c>
      <c r="O35" s="1" t="s">
        <v>8</v>
      </c>
      <c r="P35" s="7">
        <v>0.57840000000000003</v>
      </c>
      <c r="Q35" s="1" t="s">
        <v>68</v>
      </c>
      <c r="R35" s="7">
        <v>0.53690000000000004</v>
      </c>
      <c r="S35" s="13" t="s">
        <v>8</v>
      </c>
      <c r="T35" s="7">
        <v>0.48770000000000002</v>
      </c>
      <c r="U35" s="1" t="s">
        <v>82</v>
      </c>
      <c r="V35" s="7">
        <v>0.53600000000000003</v>
      </c>
      <c r="W35" s="1" t="s">
        <v>83</v>
      </c>
      <c r="X35" s="14">
        <v>0.4123</v>
      </c>
      <c r="Y35" s="1" t="s">
        <v>43</v>
      </c>
      <c r="Z35" s="16">
        <v>0.54569999999999996</v>
      </c>
      <c r="AA35" s="4" t="s">
        <v>53</v>
      </c>
      <c r="AB35" s="16">
        <v>0.40250000000000002</v>
      </c>
      <c r="AC35" s="4" t="s">
        <v>99</v>
      </c>
      <c r="AD35" s="16">
        <v>0.53149999999999997</v>
      </c>
      <c r="AE35" s="15" t="s">
        <v>12</v>
      </c>
      <c r="AF35" s="16">
        <v>0.6119</v>
      </c>
      <c r="AG35" s="4" t="s">
        <v>94</v>
      </c>
      <c r="AH35" s="16">
        <v>0.41649999999999998</v>
      </c>
      <c r="AI35" s="24" t="s">
        <v>47</v>
      </c>
      <c r="AJ35" s="16">
        <v>0.49969999999999998</v>
      </c>
      <c r="AK35" s="15" t="s">
        <v>59</v>
      </c>
      <c r="AL35" s="16">
        <v>0.45300000000000001</v>
      </c>
      <c r="AM35" s="15" t="s">
        <v>12</v>
      </c>
      <c r="AN35" s="16">
        <v>0.60470000000000002</v>
      </c>
      <c r="AO35" s="1" t="s">
        <v>109</v>
      </c>
      <c r="AP35" s="16">
        <v>0.38690000000000002</v>
      </c>
      <c r="AQ35" s="15" t="s">
        <v>85</v>
      </c>
      <c r="AR35" s="16">
        <v>0.48949999999999999</v>
      </c>
      <c r="AS35" s="15" t="s">
        <v>101</v>
      </c>
      <c r="AT35" s="16">
        <v>0.54320000000000002</v>
      </c>
      <c r="AU35" s="4" t="s">
        <v>94</v>
      </c>
      <c r="AV35" s="16">
        <v>0.52470000000000006</v>
      </c>
      <c r="AW35" s="15" t="s">
        <v>6</v>
      </c>
      <c r="AX35" s="16">
        <v>0.64910000000000001</v>
      </c>
      <c r="AY35" s="4" t="s">
        <v>93</v>
      </c>
      <c r="AZ35" s="16">
        <v>0.49220000000000003</v>
      </c>
      <c r="BA35" s="15" t="s">
        <v>91</v>
      </c>
      <c r="BB35" s="16">
        <v>0.31040000000000001</v>
      </c>
      <c r="BC35" s="4" t="s">
        <v>93</v>
      </c>
      <c r="BD35" s="5">
        <v>0.47489999999999999</v>
      </c>
      <c r="BE35" s="4" t="s">
        <v>59</v>
      </c>
      <c r="BF35" s="5">
        <v>0.45889999999999997</v>
      </c>
      <c r="BG35" s="4" t="s">
        <v>96</v>
      </c>
      <c r="BH35" s="5">
        <v>0.44619999999999999</v>
      </c>
      <c r="BI35" s="4" t="s">
        <v>92</v>
      </c>
      <c r="BJ35" s="5">
        <v>0.42349999999999999</v>
      </c>
      <c r="BK35" s="4" t="s">
        <v>89</v>
      </c>
      <c r="BL35" s="5">
        <v>0.51160000000000005</v>
      </c>
    </row>
    <row r="36" spans="2:64" ht="12" thickBot="1" x14ac:dyDescent="0.25">
      <c r="B36" s="15" t="s">
        <v>54</v>
      </c>
      <c r="C36" s="5">
        <v>0.4597</v>
      </c>
      <c r="D36" s="38" t="s">
        <v>54</v>
      </c>
      <c r="E36" s="5">
        <v>0.49859999999999999</v>
      </c>
      <c r="F36" s="38" t="s">
        <v>54</v>
      </c>
      <c r="G36" s="5">
        <v>0.55279999999999996</v>
      </c>
      <c r="H36" s="38" t="s">
        <v>54</v>
      </c>
      <c r="I36" s="5">
        <v>0.56969999999999998</v>
      </c>
      <c r="J36" s="38" t="s">
        <v>54</v>
      </c>
      <c r="K36" s="4" t="s">
        <v>7</v>
      </c>
      <c r="L36" s="5">
        <v>0.46129999999999999</v>
      </c>
      <c r="M36" s="15" t="s">
        <v>24</v>
      </c>
      <c r="N36" s="6"/>
      <c r="O36" s="24" t="s">
        <v>43</v>
      </c>
      <c r="P36" s="7">
        <v>0.48909999999999998</v>
      </c>
      <c r="Q36" s="1" t="s">
        <v>45</v>
      </c>
      <c r="R36" s="7">
        <v>0.43259999999999998</v>
      </c>
      <c r="S36" s="1" t="s">
        <v>43</v>
      </c>
      <c r="T36" s="7">
        <v>0.48449999999999999</v>
      </c>
      <c r="U36" s="1" t="s">
        <v>8</v>
      </c>
      <c r="V36" s="7">
        <v>0.45989999999999998</v>
      </c>
      <c r="W36" s="15" t="s">
        <v>25</v>
      </c>
      <c r="X36" s="16">
        <v>0.51549999999999996</v>
      </c>
      <c r="Y36" s="1" t="s">
        <v>25</v>
      </c>
      <c r="Z36" s="16">
        <v>0.48449999999999999</v>
      </c>
      <c r="AA36" s="15" t="s">
        <v>84</v>
      </c>
      <c r="AB36" s="16">
        <v>0.52959999999999996</v>
      </c>
      <c r="AC36" s="15" t="s">
        <v>96</v>
      </c>
      <c r="AD36" s="16">
        <v>0.4113</v>
      </c>
      <c r="AE36" s="15" t="s">
        <v>85</v>
      </c>
      <c r="AF36" s="16">
        <v>0.53090000000000004</v>
      </c>
      <c r="AG36" s="1" t="s">
        <v>21</v>
      </c>
      <c r="AH36" s="16">
        <v>0.58240000000000003</v>
      </c>
      <c r="AI36" s="1" t="s">
        <v>71</v>
      </c>
      <c r="AJ36" s="16">
        <v>0.44280000000000003</v>
      </c>
      <c r="AK36" s="24" t="s">
        <v>94</v>
      </c>
      <c r="AL36" s="16">
        <v>0.46760000000000002</v>
      </c>
      <c r="AM36" s="15" t="s">
        <v>85</v>
      </c>
      <c r="AN36" s="16">
        <v>0.50580000000000003</v>
      </c>
      <c r="AO36" s="15" t="s">
        <v>74</v>
      </c>
      <c r="AP36" s="16">
        <v>0.5655</v>
      </c>
      <c r="AQ36" s="24" t="s">
        <v>47</v>
      </c>
      <c r="AR36" s="16">
        <v>0.45960000000000001</v>
      </c>
      <c r="AS36" s="15" t="s">
        <v>90</v>
      </c>
      <c r="AT36" s="16">
        <v>0.47289999999999999</v>
      </c>
      <c r="AU36" s="15" t="s">
        <v>32</v>
      </c>
      <c r="AV36" s="16">
        <v>0.48299999999999998</v>
      </c>
      <c r="AW36" s="1" t="s">
        <v>101</v>
      </c>
      <c r="AX36" s="16">
        <v>0.52869999999999995</v>
      </c>
      <c r="AY36" s="15" t="s">
        <v>95</v>
      </c>
      <c r="AZ36" s="16">
        <v>0.47889999999999999</v>
      </c>
      <c r="BA36" s="15" t="s">
        <v>4</v>
      </c>
      <c r="BB36" s="16">
        <v>0.50219999999999998</v>
      </c>
      <c r="BC36" s="4" t="s">
        <v>63</v>
      </c>
      <c r="BD36" s="5">
        <v>0.50700000000000001</v>
      </c>
      <c r="BE36" s="4" t="s">
        <v>75</v>
      </c>
      <c r="BF36" s="5">
        <v>0.55459999999999998</v>
      </c>
      <c r="BG36" s="4" t="s">
        <v>100</v>
      </c>
      <c r="BH36" s="5">
        <v>0.4672</v>
      </c>
      <c r="BI36" s="4" t="s">
        <v>3</v>
      </c>
      <c r="BJ36" s="5">
        <v>0.55189999999999995</v>
      </c>
      <c r="BK36" s="4" t="s">
        <v>91</v>
      </c>
      <c r="BL36" s="5">
        <v>0.47939999999999999</v>
      </c>
    </row>
    <row r="37" spans="2:64" ht="12" thickBot="1" x14ac:dyDescent="0.25">
      <c r="B37" s="4" t="s">
        <v>7</v>
      </c>
      <c r="C37" s="5">
        <v>0.46129999999999999</v>
      </c>
      <c r="D37" s="228" t="s">
        <v>7</v>
      </c>
      <c r="E37" s="5">
        <v>0.47610000000000002</v>
      </c>
      <c r="F37" s="228" t="s">
        <v>7</v>
      </c>
      <c r="G37" s="5">
        <v>0.54810000000000003</v>
      </c>
      <c r="H37" s="228" t="s">
        <v>7</v>
      </c>
      <c r="I37" s="5">
        <v>0.5524</v>
      </c>
      <c r="J37" s="228" t="s">
        <v>7</v>
      </c>
      <c r="K37" s="15" t="s">
        <v>35</v>
      </c>
      <c r="L37" s="5">
        <v>0.57299999999999995</v>
      </c>
      <c r="M37" s="1" t="s">
        <v>68</v>
      </c>
      <c r="N37" s="5">
        <v>0.64259999999999995</v>
      </c>
      <c r="O37" s="1" t="s">
        <v>83</v>
      </c>
      <c r="P37" s="7">
        <v>0.48580000000000001</v>
      </c>
      <c r="Q37" s="1" t="s">
        <v>82</v>
      </c>
      <c r="R37" s="7">
        <v>0.38629999999999998</v>
      </c>
      <c r="S37" s="1" t="s">
        <v>81</v>
      </c>
      <c r="T37" s="7">
        <v>0.499</v>
      </c>
      <c r="U37" s="24" t="s">
        <v>43</v>
      </c>
      <c r="V37" s="7">
        <v>0.3901</v>
      </c>
      <c r="W37" s="15" t="s">
        <v>86</v>
      </c>
      <c r="X37" s="16">
        <v>0.51300000000000001</v>
      </c>
      <c r="Y37" s="13" t="s">
        <v>86</v>
      </c>
      <c r="Z37" s="16">
        <v>0.46629999999999999</v>
      </c>
      <c r="AA37" s="15" t="s">
        <v>5</v>
      </c>
      <c r="AB37" s="16">
        <v>0.52959999999999996</v>
      </c>
      <c r="AC37" s="1" t="s">
        <v>12</v>
      </c>
      <c r="AD37" s="16">
        <v>0.54120000000000001</v>
      </c>
      <c r="AE37" s="15" t="s">
        <v>0</v>
      </c>
      <c r="AF37" s="16">
        <v>0.5151</v>
      </c>
      <c r="AG37" s="1" t="s">
        <v>26</v>
      </c>
      <c r="AH37" s="16">
        <v>0.46550000000000002</v>
      </c>
      <c r="AI37" s="1" t="s">
        <v>74</v>
      </c>
      <c r="AJ37" s="16">
        <v>0.45829999999999999</v>
      </c>
      <c r="AK37" s="1" t="s">
        <v>26</v>
      </c>
      <c r="AL37" s="16">
        <v>0.62590000000000001</v>
      </c>
      <c r="AM37" s="4" t="s">
        <v>47</v>
      </c>
      <c r="AN37" s="16">
        <v>0.54369999999999996</v>
      </c>
      <c r="AO37" s="15" t="s">
        <v>102</v>
      </c>
      <c r="AP37" s="16">
        <v>0.496</v>
      </c>
      <c r="AQ37" s="1" t="s">
        <v>50</v>
      </c>
      <c r="AR37" s="16">
        <v>0.51259999999999994</v>
      </c>
      <c r="AS37" s="24" t="s">
        <v>99</v>
      </c>
      <c r="AT37" s="16">
        <v>0.50160000000000005</v>
      </c>
      <c r="AU37" s="15" t="s">
        <v>21</v>
      </c>
      <c r="AV37" s="16">
        <v>0.65590000000000004</v>
      </c>
      <c r="AW37" s="24" t="s">
        <v>104</v>
      </c>
      <c r="AX37" s="16">
        <v>0.47389999999999999</v>
      </c>
      <c r="AY37" s="4" t="s">
        <v>98</v>
      </c>
      <c r="AZ37" s="16">
        <v>0.55169999999999997</v>
      </c>
      <c r="BA37" s="4" t="s">
        <v>93</v>
      </c>
      <c r="BB37" s="16">
        <v>0.4531</v>
      </c>
      <c r="BC37" s="4" t="s">
        <v>98</v>
      </c>
      <c r="BD37" s="5">
        <v>0.57569999999999999</v>
      </c>
      <c r="BE37" s="4" t="s">
        <v>14</v>
      </c>
      <c r="BF37" s="5">
        <v>0.55459999999999998</v>
      </c>
      <c r="BG37" s="4" t="s">
        <v>101</v>
      </c>
      <c r="BH37" s="5">
        <v>0.4672</v>
      </c>
      <c r="BI37" s="4" t="s">
        <v>4</v>
      </c>
      <c r="BJ37" s="5">
        <v>0.55189999999999995</v>
      </c>
      <c r="BK37" s="4" t="s">
        <v>92</v>
      </c>
      <c r="BL37" s="5">
        <v>0.47939999999999999</v>
      </c>
    </row>
    <row r="38" spans="2:64" ht="12" thickBot="1" x14ac:dyDescent="0.25">
      <c r="B38" s="15" t="s">
        <v>35</v>
      </c>
      <c r="C38" s="5">
        <v>0.57299999999999995</v>
      </c>
      <c r="D38" s="38" t="s">
        <v>35</v>
      </c>
      <c r="E38" s="5">
        <v>0.48730000000000001</v>
      </c>
      <c r="F38" s="38" t="s">
        <v>35</v>
      </c>
      <c r="G38" s="5">
        <v>0.46439999999999998</v>
      </c>
      <c r="H38" s="38" t="s">
        <v>35</v>
      </c>
      <c r="I38" s="5">
        <v>0.4899</v>
      </c>
      <c r="J38" s="38" t="s">
        <v>35</v>
      </c>
      <c r="K38" s="4" t="s">
        <v>77</v>
      </c>
      <c r="L38" s="5">
        <v>0.50309999999999999</v>
      </c>
      <c r="M38" s="1" t="s">
        <v>55</v>
      </c>
      <c r="N38" s="5">
        <v>0.47560000000000002</v>
      </c>
      <c r="O38" s="13" t="s">
        <v>25</v>
      </c>
      <c r="P38" s="14">
        <v>0.52290000000000003</v>
      </c>
      <c r="Q38" s="1" t="s">
        <v>8</v>
      </c>
      <c r="R38" s="7">
        <v>0.4385</v>
      </c>
      <c r="S38" s="1" t="s">
        <v>83</v>
      </c>
      <c r="T38" s="14">
        <v>0.34139999999999998</v>
      </c>
      <c r="U38" s="1" t="s">
        <v>81</v>
      </c>
      <c r="V38" s="7">
        <v>0.45889999999999997</v>
      </c>
      <c r="W38" s="15" t="s">
        <v>29</v>
      </c>
      <c r="X38" s="16">
        <v>0.57130000000000003</v>
      </c>
      <c r="Y38" s="15" t="s">
        <v>29</v>
      </c>
      <c r="Z38" s="16">
        <v>0.47710000000000002</v>
      </c>
      <c r="AA38" s="15" t="s">
        <v>91</v>
      </c>
      <c r="AB38" s="16">
        <v>0.40989999999999999</v>
      </c>
      <c r="AC38" s="1" t="s">
        <v>85</v>
      </c>
      <c r="AD38" s="16">
        <v>0.59919999999999995</v>
      </c>
      <c r="AE38" s="15" t="s">
        <v>0</v>
      </c>
      <c r="AF38" s="16">
        <v>0.5151</v>
      </c>
      <c r="AG38" s="15" t="s">
        <v>101</v>
      </c>
      <c r="AH38" s="16">
        <v>0.54549999999999998</v>
      </c>
      <c r="AK38" s="15" t="s">
        <v>101</v>
      </c>
      <c r="AL38" s="16">
        <v>0.4919</v>
      </c>
      <c r="AM38" s="15" t="s">
        <v>33</v>
      </c>
      <c r="AN38" s="16">
        <v>0.55349999999999999</v>
      </c>
      <c r="AQ38" s="8" t="s">
        <v>97</v>
      </c>
      <c r="AR38" s="16">
        <v>0.45700000000000002</v>
      </c>
      <c r="AS38" s="1" t="s">
        <v>96</v>
      </c>
      <c r="AT38" s="16">
        <v>0.49009999999999998</v>
      </c>
      <c r="AU38" s="15" t="s">
        <v>6</v>
      </c>
      <c r="AV38" s="16">
        <v>0.5494</v>
      </c>
      <c r="AW38" s="15" t="s">
        <v>90</v>
      </c>
      <c r="AX38" s="16">
        <v>0.40210000000000001</v>
      </c>
      <c r="AY38" s="4" t="s">
        <v>103</v>
      </c>
      <c r="AZ38" s="16">
        <v>0.51</v>
      </c>
      <c r="BA38" s="15" t="s">
        <v>95</v>
      </c>
      <c r="BB38" s="16">
        <v>0.31169999999999998</v>
      </c>
      <c r="BC38" s="4" t="s">
        <v>103</v>
      </c>
      <c r="BD38" s="5">
        <v>0.45669999999999999</v>
      </c>
      <c r="BE38" s="4" t="s">
        <v>93</v>
      </c>
      <c r="BF38" s="5">
        <v>0.52600000000000002</v>
      </c>
      <c r="BG38" s="4" t="s">
        <v>58</v>
      </c>
      <c r="BH38" s="5">
        <v>0.41749999999999998</v>
      </c>
      <c r="BI38" s="4" t="s">
        <v>95</v>
      </c>
      <c r="BJ38" s="5">
        <v>0.35749999999999998</v>
      </c>
      <c r="BK38" s="4" t="s">
        <v>3</v>
      </c>
      <c r="BL38" s="5">
        <v>0.53469999999999995</v>
      </c>
    </row>
    <row r="39" spans="2:64" ht="12" thickBot="1" x14ac:dyDescent="0.25">
      <c r="B39" s="4" t="s">
        <v>77</v>
      </c>
      <c r="C39" s="5">
        <v>0.50309999999999999</v>
      </c>
      <c r="D39" s="228" t="s">
        <v>77</v>
      </c>
      <c r="E39" s="5">
        <v>0.57420000000000004</v>
      </c>
      <c r="F39" s="228" t="s">
        <v>77</v>
      </c>
      <c r="G39" s="5">
        <v>0.50770000000000004</v>
      </c>
      <c r="H39" s="228" t="s">
        <v>77</v>
      </c>
      <c r="J39" s="228" t="s">
        <v>77</v>
      </c>
      <c r="K39" s="4" t="s">
        <v>79</v>
      </c>
      <c r="L39" s="5">
        <v>0.46439999999999998</v>
      </c>
      <c r="M39" s="24" t="s">
        <v>45</v>
      </c>
      <c r="N39" s="5">
        <v>0.43459999999999999</v>
      </c>
      <c r="O39" s="15" t="s">
        <v>29</v>
      </c>
      <c r="P39" s="16">
        <v>0.51849999999999996</v>
      </c>
      <c r="Q39" s="1" t="s">
        <v>43</v>
      </c>
      <c r="R39" s="7">
        <v>0.44309999999999999</v>
      </c>
      <c r="S39" s="1" t="s">
        <v>25</v>
      </c>
      <c r="T39" s="16">
        <v>0.45810000000000001</v>
      </c>
      <c r="U39" s="1" t="s">
        <v>83</v>
      </c>
      <c r="V39" s="7">
        <v>0.53600000000000003</v>
      </c>
      <c r="W39" s="4" t="s">
        <v>53</v>
      </c>
      <c r="X39" s="16">
        <v>0.4879</v>
      </c>
      <c r="Y39" s="26" t="s">
        <v>53</v>
      </c>
      <c r="Z39" s="16">
        <v>0.43269999999999997</v>
      </c>
      <c r="AA39" s="15" t="s">
        <v>4</v>
      </c>
      <c r="AB39" s="16">
        <v>0.5494</v>
      </c>
      <c r="AC39" s="4" t="s">
        <v>47</v>
      </c>
      <c r="AD39" s="16">
        <v>0.51439999999999997</v>
      </c>
      <c r="AE39" s="15" t="s">
        <v>97</v>
      </c>
      <c r="AF39" s="16">
        <v>0.40870000000000001</v>
      </c>
      <c r="AG39" s="4" t="s">
        <v>104</v>
      </c>
      <c r="AH39" s="16">
        <v>0.4924</v>
      </c>
      <c r="AK39" s="4" t="s">
        <v>104</v>
      </c>
      <c r="AL39" s="16">
        <v>0.56340000000000001</v>
      </c>
      <c r="AM39" s="15" t="s">
        <v>97</v>
      </c>
      <c r="AN39" s="16">
        <v>0.43809999999999999</v>
      </c>
      <c r="AQ39" s="1" t="s">
        <v>71</v>
      </c>
      <c r="AR39" s="16">
        <v>0.49590000000000001</v>
      </c>
      <c r="AS39" s="1" t="s">
        <v>92</v>
      </c>
      <c r="AT39" s="16">
        <v>0.40250000000000002</v>
      </c>
      <c r="AU39" s="15" t="s">
        <v>101</v>
      </c>
      <c r="AV39" s="16">
        <v>0.55400000000000005</v>
      </c>
      <c r="AW39" s="4" t="s">
        <v>99</v>
      </c>
      <c r="AX39" s="16">
        <v>0.46300000000000002</v>
      </c>
      <c r="AY39" s="15" t="s">
        <v>100</v>
      </c>
      <c r="AZ39" s="16">
        <v>0.52159999999999995</v>
      </c>
      <c r="BA39" s="15" t="s">
        <v>63</v>
      </c>
      <c r="BB39" s="16">
        <v>0.50519999999999998</v>
      </c>
      <c r="BC39" s="4" t="s">
        <v>100</v>
      </c>
      <c r="BD39" s="5">
        <v>0.51980000000000004</v>
      </c>
      <c r="BE39" s="4" t="s">
        <v>94</v>
      </c>
      <c r="BF39" s="5">
        <v>0.52600000000000002</v>
      </c>
      <c r="BG39" s="4" t="s">
        <v>59</v>
      </c>
      <c r="BH39" s="5">
        <v>0.41749999999999998</v>
      </c>
      <c r="BI39" s="4" t="s">
        <v>96</v>
      </c>
      <c r="BJ39" s="5">
        <v>0.35749999999999998</v>
      </c>
      <c r="BK39" s="4" t="s">
        <v>4</v>
      </c>
      <c r="BL39" s="5">
        <v>0.53469999999999995</v>
      </c>
    </row>
    <row r="40" spans="2:64" ht="12" thickBot="1" x14ac:dyDescent="0.25">
      <c r="B40" s="4" t="s">
        <v>79</v>
      </c>
      <c r="C40" s="5">
        <v>0.44419999999999998</v>
      </c>
      <c r="D40" s="228" t="s">
        <v>79</v>
      </c>
      <c r="E40" s="5">
        <v>0.38929999999999998</v>
      </c>
      <c r="F40" s="228" t="s">
        <v>79</v>
      </c>
      <c r="G40" s="5">
        <v>0.33710000000000001</v>
      </c>
      <c r="H40" s="228" t="s">
        <v>79</v>
      </c>
      <c r="I40" s="5">
        <v>0.4748</v>
      </c>
      <c r="J40" s="228" t="s">
        <v>79</v>
      </c>
      <c r="K40" s="4" t="s">
        <v>23</v>
      </c>
      <c r="L40" s="5">
        <v>0.46929999999999999</v>
      </c>
      <c r="M40" s="13" t="s">
        <v>82</v>
      </c>
      <c r="N40" s="5">
        <v>0.40189999999999998</v>
      </c>
      <c r="O40" s="4" t="s">
        <v>53</v>
      </c>
      <c r="P40" s="16">
        <v>0.4461</v>
      </c>
      <c r="Q40" s="1" t="s">
        <v>83</v>
      </c>
      <c r="R40" s="14">
        <v>0.38629999999999998</v>
      </c>
      <c r="S40" s="1" t="s">
        <v>86</v>
      </c>
      <c r="T40" s="16">
        <v>0.46929999999999999</v>
      </c>
      <c r="U40" s="13" t="s">
        <v>25</v>
      </c>
      <c r="V40" s="14">
        <v>0.52470000000000006</v>
      </c>
      <c r="W40" s="15" t="s">
        <v>5</v>
      </c>
      <c r="X40" s="16">
        <v>0.69989999999999997</v>
      </c>
      <c r="Y40" s="24" t="s">
        <v>88</v>
      </c>
      <c r="Z40" s="16">
        <v>0.54479999999999995</v>
      </c>
      <c r="AA40" s="4" t="s">
        <v>93</v>
      </c>
      <c r="AB40" s="16">
        <v>0.50860000000000005</v>
      </c>
      <c r="AC40" s="15" t="s">
        <v>33</v>
      </c>
      <c r="AD40" s="16">
        <v>0.42220000000000002</v>
      </c>
      <c r="AE40" s="1" t="s">
        <v>71</v>
      </c>
      <c r="AF40" s="16">
        <v>0.38350000000000001</v>
      </c>
      <c r="AG40" s="1" t="s">
        <v>90</v>
      </c>
      <c r="AH40" s="16">
        <v>0.33960000000000001</v>
      </c>
      <c r="AK40" s="1" t="s">
        <v>90</v>
      </c>
      <c r="AL40" s="16">
        <v>0.34910000000000002</v>
      </c>
      <c r="AM40" s="4" t="s">
        <v>108</v>
      </c>
      <c r="AN40" s="16">
        <v>0.37830000000000003</v>
      </c>
      <c r="AQ40" s="1" t="s">
        <v>109</v>
      </c>
      <c r="AR40" s="16">
        <v>0.45700000000000002</v>
      </c>
      <c r="AS40" s="1" t="s">
        <v>12</v>
      </c>
      <c r="AT40" s="16">
        <v>0.5675</v>
      </c>
      <c r="AU40" s="4" t="s">
        <v>104</v>
      </c>
      <c r="AV40" s="16">
        <v>0.36109999999999998</v>
      </c>
      <c r="AW40" s="1" t="s">
        <v>96</v>
      </c>
      <c r="AX40" s="16">
        <v>0.39579999999999999</v>
      </c>
      <c r="AY40" s="15" t="s">
        <v>59</v>
      </c>
      <c r="AZ40" s="16">
        <v>0.44429999999999997</v>
      </c>
      <c r="BA40" s="4" t="s">
        <v>98</v>
      </c>
      <c r="BB40" s="16">
        <v>0.53649999999999998</v>
      </c>
      <c r="BC40" s="4" t="s">
        <v>59</v>
      </c>
      <c r="BD40" s="5">
        <v>0.3402</v>
      </c>
      <c r="BE40" s="4" t="s">
        <v>20</v>
      </c>
      <c r="BF40" s="5">
        <v>0.63360000000000005</v>
      </c>
      <c r="BG40" s="4" t="s">
        <v>75</v>
      </c>
      <c r="BH40" s="5">
        <v>0.52180000000000004</v>
      </c>
      <c r="BI40" s="4" t="s">
        <v>100</v>
      </c>
      <c r="BJ40" s="5">
        <v>0.59160000000000001</v>
      </c>
      <c r="BK40" s="4" t="s">
        <v>95</v>
      </c>
      <c r="BL40" s="5">
        <v>0.4844</v>
      </c>
    </row>
    <row r="41" spans="2:64" ht="12" thickBot="1" x14ac:dyDescent="0.25">
      <c r="B41" s="4" t="s">
        <v>23</v>
      </c>
      <c r="C41" s="5">
        <v>0.46929999999999999</v>
      </c>
      <c r="D41" s="228" t="s">
        <v>23</v>
      </c>
      <c r="E41" s="5">
        <v>0.53449999999999998</v>
      </c>
      <c r="F41" s="228" t="s">
        <v>23</v>
      </c>
      <c r="G41" s="5">
        <v>0.55059999999999998</v>
      </c>
      <c r="H41" s="228" t="s">
        <v>23</v>
      </c>
      <c r="I41" s="5">
        <v>0.54669999999999996</v>
      </c>
      <c r="J41" s="228" t="s">
        <v>23</v>
      </c>
      <c r="K41" s="15" t="s">
        <v>24</v>
      </c>
      <c r="M41" s="4" t="s">
        <v>43</v>
      </c>
      <c r="N41" s="5">
        <v>0.44969999999999999</v>
      </c>
      <c r="O41" s="15" t="s">
        <v>5</v>
      </c>
      <c r="P41" s="16">
        <v>0.59150000000000003</v>
      </c>
      <c r="Q41" s="1" t="s">
        <v>25</v>
      </c>
      <c r="R41" s="16">
        <v>0.45829999999999999</v>
      </c>
      <c r="S41" s="15" t="s">
        <v>29</v>
      </c>
      <c r="T41" s="16">
        <v>0.46229999999999999</v>
      </c>
      <c r="U41" s="15" t="s">
        <v>86</v>
      </c>
      <c r="V41" s="16">
        <v>0.44669999999999999</v>
      </c>
      <c r="W41" s="15" t="s">
        <v>89</v>
      </c>
      <c r="X41" s="16">
        <v>0.4178</v>
      </c>
      <c r="Y41" s="24" t="s">
        <v>89</v>
      </c>
      <c r="Z41" s="16">
        <v>0.54479999999999995</v>
      </c>
      <c r="AA41" s="15" t="s">
        <v>76</v>
      </c>
      <c r="AB41" s="16">
        <v>0.5716</v>
      </c>
      <c r="AC41" s="15" t="s">
        <v>50</v>
      </c>
      <c r="AD41" s="16">
        <v>0.48699999999999999</v>
      </c>
      <c r="AE41" s="1" t="s">
        <v>74</v>
      </c>
      <c r="AF41" s="16">
        <v>0.37219999999999998</v>
      </c>
      <c r="AG41" s="24" t="s">
        <v>99</v>
      </c>
      <c r="AH41" s="16">
        <v>0.52170000000000005</v>
      </c>
      <c r="AK41" s="24" t="s">
        <v>99</v>
      </c>
      <c r="AL41" s="16">
        <v>0.55130000000000001</v>
      </c>
      <c r="AM41" s="15" t="s">
        <v>71</v>
      </c>
      <c r="AN41" s="16">
        <v>0.45889999999999997</v>
      </c>
      <c r="AQ41" s="1" t="s">
        <v>74</v>
      </c>
      <c r="AR41" s="16">
        <v>0.496</v>
      </c>
      <c r="AS41" s="15" t="s">
        <v>85</v>
      </c>
      <c r="AT41" s="16">
        <v>0.51629999999999998</v>
      </c>
      <c r="AU41" s="15" t="s">
        <v>90</v>
      </c>
      <c r="AV41" s="16">
        <v>0.4259</v>
      </c>
      <c r="AW41" s="1" t="s">
        <v>92</v>
      </c>
      <c r="AX41" s="16">
        <v>0.50280000000000002</v>
      </c>
      <c r="AY41" s="15" t="s">
        <v>14</v>
      </c>
      <c r="AZ41" s="16">
        <v>0.51670000000000005</v>
      </c>
      <c r="BA41" s="4" t="s">
        <v>103</v>
      </c>
      <c r="BB41" s="16">
        <v>0.43359999999999999</v>
      </c>
      <c r="BC41" s="4" t="s">
        <v>14</v>
      </c>
      <c r="BD41" s="5">
        <v>0.4798</v>
      </c>
      <c r="BE41" s="4" t="s">
        <v>21</v>
      </c>
      <c r="BF41" s="5">
        <v>0.63360000000000005</v>
      </c>
      <c r="BG41" s="4" t="s">
        <v>14</v>
      </c>
      <c r="BH41" s="5">
        <v>0.52180000000000004</v>
      </c>
      <c r="BI41" s="4" t="s">
        <v>101</v>
      </c>
      <c r="BJ41" s="5">
        <v>0.59160000000000001</v>
      </c>
      <c r="BK41" s="4" t="s">
        <v>96</v>
      </c>
      <c r="BL41" s="5">
        <v>0.4844</v>
      </c>
    </row>
    <row r="42" spans="2:64" ht="12" thickBot="1" x14ac:dyDescent="0.25">
      <c r="B42" s="15" t="s">
        <v>24</v>
      </c>
      <c r="D42" s="38" t="s">
        <v>24</v>
      </c>
      <c r="F42" s="38" t="s">
        <v>24</v>
      </c>
      <c r="H42" s="38" t="s">
        <v>24</v>
      </c>
      <c r="I42" s="23"/>
      <c r="J42" s="38" t="s">
        <v>24</v>
      </c>
      <c r="K42" s="4" t="s">
        <v>68</v>
      </c>
      <c r="L42" s="5">
        <v>0.61919999999999997</v>
      </c>
      <c r="M42" s="15" t="s">
        <v>83</v>
      </c>
      <c r="N42" s="5">
        <v>0.40189999999999998</v>
      </c>
      <c r="O42" s="4" t="s">
        <v>88</v>
      </c>
      <c r="P42" s="7">
        <v>0.39460000000000001</v>
      </c>
      <c r="Q42" s="8" t="s">
        <v>86</v>
      </c>
      <c r="R42" s="9">
        <v>0.52939999999999998</v>
      </c>
      <c r="S42" s="1" t="s">
        <v>84</v>
      </c>
      <c r="T42" s="11">
        <v>0.53590000000000004</v>
      </c>
      <c r="U42" s="15" t="s">
        <v>29</v>
      </c>
      <c r="V42" s="9">
        <v>0.52780000000000005</v>
      </c>
      <c r="W42" s="8" t="s">
        <v>91</v>
      </c>
      <c r="X42" s="9">
        <v>0.50049999999999994</v>
      </c>
      <c r="Y42" s="8" t="s">
        <v>95</v>
      </c>
      <c r="Z42" s="9">
        <v>0.51149999999999995</v>
      </c>
      <c r="AA42" s="4" t="s">
        <v>98</v>
      </c>
      <c r="AB42" s="9">
        <v>0.49509999999999998</v>
      </c>
      <c r="AC42" s="1" t="s">
        <v>97</v>
      </c>
      <c r="AD42" s="9">
        <v>0.4728</v>
      </c>
      <c r="AE42" s="17"/>
      <c r="AF42" s="18"/>
      <c r="AG42" s="15" t="s">
        <v>96</v>
      </c>
      <c r="AH42" s="9">
        <v>0.30509999999999998</v>
      </c>
      <c r="AI42" s="17"/>
      <c r="AJ42" s="18"/>
      <c r="AK42" s="15" t="s">
        <v>96</v>
      </c>
      <c r="AL42" s="9">
        <v>0.35499999999999998</v>
      </c>
      <c r="AM42" s="8" t="s">
        <v>109</v>
      </c>
      <c r="AN42" s="9">
        <v>0.43809999999999999</v>
      </c>
      <c r="AO42" s="17"/>
      <c r="AP42" s="18"/>
      <c r="AQ42" s="17"/>
      <c r="AR42" s="18"/>
      <c r="AS42" s="24" t="s">
        <v>47</v>
      </c>
      <c r="AT42" s="9">
        <v>0.52739999999999998</v>
      </c>
      <c r="AU42" s="24" t="s">
        <v>99</v>
      </c>
      <c r="AV42" s="9">
        <v>0.50770000000000004</v>
      </c>
      <c r="AW42" s="15" t="s">
        <v>12</v>
      </c>
      <c r="AX42" s="9">
        <v>0.57499999999999996</v>
      </c>
      <c r="AY42" s="4" t="s">
        <v>94</v>
      </c>
      <c r="AZ42" s="9">
        <v>0.49220000000000003</v>
      </c>
      <c r="BA42" s="8" t="s">
        <v>100</v>
      </c>
      <c r="BB42" s="9">
        <v>0.50819999999999999</v>
      </c>
      <c r="BC42" s="4" t="s">
        <v>94</v>
      </c>
      <c r="BD42" s="5">
        <v>0.47489999999999999</v>
      </c>
      <c r="BE42" s="4" t="s">
        <v>103</v>
      </c>
      <c r="BF42" s="5">
        <v>0.5</v>
      </c>
      <c r="BG42" s="4" t="s">
        <v>93</v>
      </c>
      <c r="BH42" s="5">
        <v>0.4728</v>
      </c>
      <c r="BI42" s="4" t="s">
        <v>58</v>
      </c>
      <c r="BJ42" s="5">
        <v>0.46729999999999999</v>
      </c>
      <c r="BK42" s="4" t="s">
        <v>100</v>
      </c>
      <c r="BL42" s="5">
        <v>0.58499999999999996</v>
      </c>
    </row>
    <row r="43" spans="2:64" ht="12" thickBot="1" x14ac:dyDescent="0.25">
      <c r="B43" s="4" t="s">
        <v>68</v>
      </c>
      <c r="C43" s="5">
        <v>0.61919999999999997</v>
      </c>
      <c r="D43" s="228" t="s">
        <v>68</v>
      </c>
      <c r="E43" s="5">
        <v>0.57669999999999999</v>
      </c>
      <c r="F43" s="228" t="s">
        <v>68</v>
      </c>
      <c r="G43" s="5">
        <v>0.56820000000000004</v>
      </c>
      <c r="H43" s="228" t="s">
        <v>68</v>
      </c>
      <c r="I43" s="5">
        <v>0.65500000000000003</v>
      </c>
      <c r="J43" s="228" t="s">
        <v>68</v>
      </c>
      <c r="K43" s="15" t="s">
        <v>55</v>
      </c>
      <c r="L43" s="5">
        <v>0.4597</v>
      </c>
      <c r="M43" s="19" t="s">
        <v>25</v>
      </c>
      <c r="O43" s="4" t="s">
        <v>89</v>
      </c>
      <c r="P43" s="7">
        <v>0.39460000000000001</v>
      </c>
      <c r="Q43" s="1" t="s">
        <v>29</v>
      </c>
      <c r="R43" s="7">
        <v>0.44140000000000001</v>
      </c>
      <c r="S43" s="1" t="s">
        <v>5</v>
      </c>
      <c r="T43" s="7">
        <v>0.53590000000000004</v>
      </c>
      <c r="U43" s="15" t="s">
        <v>5</v>
      </c>
      <c r="V43" s="7">
        <v>0.61729999999999996</v>
      </c>
      <c r="W43" s="15" t="s">
        <v>4</v>
      </c>
      <c r="X43" s="7">
        <v>0.5706</v>
      </c>
      <c r="Y43" s="4" t="s">
        <v>98</v>
      </c>
      <c r="Z43" s="7">
        <v>0.4733</v>
      </c>
      <c r="AA43" s="4" t="s">
        <v>103</v>
      </c>
      <c r="AB43" s="7">
        <v>0.53090000000000004</v>
      </c>
      <c r="AC43" s="1" t="s">
        <v>71</v>
      </c>
      <c r="AD43" s="7">
        <v>0.50839999999999996</v>
      </c>
      <c r="AE43" s="19"/>
      <c r="AF43" s="20"/>
      <c r="AG43" s="15" t="s">
        <v>12</v>
      </c>
      <c r="AH43" s="7">
        <v>0.64359999999999995</v>
      </c>
      <c r="AI43" s="19"/>
      <c r="AJ43" s="20"/>
      <c r="AK43" s="15" t="s">
        <v>92</v>
      </c>
      <c r="AL43" s="7">
        <v>0.49809999999999999</v>
      </c>
      <c r="AM43" s="1" t="s">
        <v>74</v>
      </c>
      <c r="AN43" s="7">
        <v>0.49490000000000001</v>
      </c>
      <c r="AO43" s="19"/>
      <c r="AP43" s="20"/>
      <c r="AQ43" s="19"/>
      <c r="AR43" s="20"/>
      <c r="AS43" s="1" t="s">
        <v>50</v>
      </c>
      <c r="AT43" s="7">
        <v>0.49509999999999998</v>
      </c>
      <c r="AU43" s="1" t="s">
        <v>87</v>
      </c>
      <c r="AV43" s="7">
        <v>0.48770000000000002</v>
      </c>
      <c r="AW43" s="15" t="s">
        <v>85</v>
      </c>
      <c r="AX43" s="7">
        <v>0.47710000000000002</v>
      </c>
      <c r="AY43" s="15" t="s">
        <v>21</v>
      </c>
      <c r="AZ43" s="7">
        <v>0.56379999999999997</v>
      </c>
      <c r="BA43" s="1" t="s">
        <v>59</v>
      </c>
      <c r="BB43" s="7">
        <v>0.50490000000000002</v>
      </c>
      <c r="BC43" s="4" t="s">
        <v>21</v>
      </c>
      <c r="BD43" s="5">
        <v>0.61129999999999995</v>
      </c>
      <c r="BE43" s="4" t="s">
        <v>104</v>
      </c>
      <c r="BF43" s="5">
        <v>0.5</v>
      </c>
      <c r="BG43" s="4" t="s">
        <v>94</v>
      </c>
      <c r="BH43" s="5">
        <v>0.4728</v>
      </c>
      <c r="BI43" s="4" t="s">
        <v>59</v>
      </c>
      <c r="BJ43" s="5">
        <v>0.46729999999999999</v>
      </c>
      <c r="BK43" s="4" t="s">
        <v>101</v>
      </c>
      <c r="BL43" s="5">
        <v>0.58499999999999996</v>
      </c>
    </row>
    <row r="44" spans="2:64" ht="12" thickBot="1" x14ac:dyDescent="0.25">
      <c r="B44" s="15" t="s">
        <v>55</v>
      </c>
      <c r="C44" s="5">
        <v>0.4597</v>
      </c>
      <c r="D44" s="38" t="s">
        <v>55</v>
      </c>
      <c r="E44" s="5">
        <v>0.49859999999999999</v>
      </c>
      <c r="F44" s="38" t="s">
        <v>55</v>
      </c>
      <c r="G44" s="5">
        <v>0.55279999999999996</v>
      </c>
      <c r="H44" s="38" t="s">
        <v>55</v>
      </c>
      <c r="I44" s="5">
        <v>0.56969999999999998</v>
      </c>
      <c r="J44" s="38" t="s">
        <v>55</v>
      </c>
      <c r="K44" s="4" t="s">
        <v>45</v>
      </c>
      <c r="L44" s="5"/>
      <c r="M44" s="24" t="s">
        <v>29</v>
      </c>
      <c r="N44" s="5">
        <v>0.54210000000000003</v>
      </c>
      <c r="O44" s="1" t="s">
        <v>91</v>
      </c>
      <c r="P44" s="7">
        <v>0.46689999999999998</v>
      </c>
      <c r="Q44" s="24" t="s">
        <v>53</v>
      </c>
      <c r="R44" s="7">
        <v>0.49980000000000002</v>
      </c>
      <c r="S44" s="24" t="s">
        <v>88</v>
      </c>
      <c r="T44" s="7">
        <v>0.61550000000000005</v>
      </c>
      <c r="U44" s="4" t="s">
        <v>88</v>
      </c>
      <c r="V44" s="7">
        <v>0.63890000000000002</v>
      </c>
      <c r="W44" s="15" t="s">
        <v>95</v>
      </c>
      <c r="X44" s="7">
        <v>0.41410000000000002</v>
      </c>
      <c r="Y44" s="4" t="s">
        <v>103</v>
      </c>
      <c r="Z44" s="7">
        <v>0.46579999999999999</v>
      </c>
      <c r="AA44" s="4" t="s">
        <v>80</v>
      </c>
      <c r="AB44" s="7">
        <v>0.45929999999999999</v>
      </c>
      <c r="AC44" s="8" t="s">
        <v>109</v>
      </c>
      <c r="AD44" s="7">
        <v>0.4728</v>
      </c>
      <c r="AE44" s="19"/>
      <c r="AF44" s="20"/>
      <c r="AG44" s="1" t="s">
        <v>85</v>
      </c>
      <c r="AH44" s="7">
        <v>0.56179999999999997</v>
      </c>
      <c r="AI44" s="19"/>
      <c r="AJ44" s="20"/>
      <c r="AK44" s="1" t="s">
        <v>12</v>
      </c>
      <c r="AL44" s="7">
        <v>0.5534</v>
      </c>
      <c r="AM44" s="19"/>
      <c r="AN44" s="20"/>
      <c r="AO44" s="19"/>
      <c r="AP44" s="20"/>
      <c r="AQ44" s="19"/>
      <c r="AR44" s="20"/>
      <c r="AS44" s="8" t="s">
        <v>97</v>
      </c>
      <c r="AT44" s="7">
        <v>0.32750000000000001</v>
      </c>
      <c r="AU44" s="15" t="s">
        <v>96</v>
      </c>
      <c r="AV44" s="7">
        <v>0.44440000000000002</v>
      </c>
      <c r="AW44" s="24" t="s">
        <v>47</v>
      </c>
      <c r="AX44" s="7">
        <v>0.437</v>
      </c>
      <c r="AY44" s="15" t="s">
        <v>6</v>
      </c>
      <c r="AZ44" s="7">
        <v>0.6079</v>
      </c>
      <c r="BA44" s="15" t="s">
        <v>14</v>
      </c>
      <c r="BB44" s="7">
        <v>0.56410000000000005</v>
      </c>
      <c r="BC44" s="4" t="s">
        <v>6</v>
      </c>
      <c r="BD44" s="5">
        <v>0.56459999999999999</v>
      </c>
      <c r="BE44" s="4" t="s">
        <v>82</v>
      </c>
      <c r="BF44" s="5">
        <v>0.41210000000000002</v>
      </c>
      <c r="BG44" s="4" t="s">
        <v>36</v>
      </c>
      <c r="BH44" s="5">
        <v>0.58919999999999995</v>
      </c>
      <c r="BI44" s="4" t="s">
        <v>75</v>
      </c>
      <c r="BJ44" s="5">
        <v>0.54730000000000001</v>
      </c>
      <c r="BK44" s="4" t="s">
        <v>58</v>
      </c>
      <c r="BL44" s="5">
        <v>0.33810000000000001</v>
      </c>
    </row>
    <row r="45" spans="2:64" ht="12" thickBot="1" x14ac:dyDescent="0.25">
      <c r="B45" s="4" t="s">
        <v>45</v>
      </c>
      <c r="D45" s="228" t="s">
        <v>45</v>
      </c>
      <c r="E45" s="12"/>
      <c r="F45" s="228" t="s">
        <v>45</v>
      </c>
      <c r="G45" s="5">
        <v>0.51619999999999999</v>
      </c>
      <c r="H45" s="228" t="s">
        <v>45</v>
      </c>
      <c r="I45" s="5">
        <v>0.41849999999999998</v>
      </c>
      <c r="J45" s="228" t="s">
        <v>45</v>
      </c>
      <c r="K45" s="15" t="s">
        <v>82</v>
      </c>
      <c r="L45" s="5">
        <v>0.44419999999999998</v>
      </c>
      <c r="M45" s="4" t="s">
        <v>53</v>
      </c>
      <c r="N45" s="5">
        <v>0.45169999999999999</v>
      </c>
      <c r="O45" s="15" t="s">
        <v>4</v>
      </c>
      <c r="P45" s="7">
        <v>0.60289999999999999</v>
      </c>
      <c r="Q45" s="24" t="s">
        <v>88</v>
      </c>
      <c r="R45" s="7">
        <v>0.58789999999999998</v>
      </c>
      <c r="S45" s="24" t="s">
        <v>89</v>
      </c>
      <c r="T45" s="7">
        <v>0.61550000000000005</v>
      </c>
      <c r="U45" s="24" t="s">
        <v>89</v>
      </c>
      <c r="V45" s="7">
        <v>0.63890000000000002</v>
      </c>
      <c r="W45" s="1" t="s">
        <v>76</v>
      </c>
      <c r="X45" s="7">
        <v>0.49280000000000002</v>
      </c>
      <c r="Y45" s="15" t="s">
        <v>100</v>
      </c>
      <c r="Z45" s="7">
        <v>0.54010000000000002</v>
      </c>
      <c r="AA45" s="15" t="s">
        <v>100</v>
      </c>
      <c r="AB45" s="7">
        <v>0.48770000000000002</v>
      </c>
      <c r="AC45" s="1" t="s">
        <v>74</v>
      </c>
      <c r="AD45" s="7">
        <v>0.46010000000000001</v>
      </c>
      <c r="AE45" s="19"/>
      <c r="AF45" s="20"/>
      <c r="AG45" s="4" t="s">
        <v>47</v>
      </c>
      <c r="AH45" s="7">
        <v>0.54490000000000005</v>
      </c>
      <c r="AI45" s="19"/>
      <c r="AJ45" s="20"/>
      <c r="AK45" s="1" t="s">
        <v>85</v>
      </c>
      <c r="AL45" s="7">
        <v>0.52080000000000004</v>
      </c>
      <c r="AM45" s="19"/>
      <c r="AN45" s="20"/>
      <c r="AO45" s="19"/>
      <c r="AP45" s="20"/>
      <c r="AQ45" s="19"/>
      <c r="AR45" s="20"/>
      <c r="AS45" s="1" t="s">
        <v>71</v>
      </c>
      <c r="AT45" s="7">
        <v>0.50829999999999997</v>
      </c>
      <c r="AU45" s="15" t="s">
        <v>92</v>
      </c>
      <c r="AV45" s="7">
        <v>0.53390000000000004</v>
      </c>
      <c r="AW45" s="1" t="s">
        <v>50</v>
      </c>
      <c r="AX45" s="7">
        <v>0.4657</v>
      </c>
      <c r="AY45" s="1" t="s">
        <v>101</v>
      </c>
      <c r="AZ45" s="7">
        <v>0.52159999999999995</v>
      </c>
      <c r="BA45" s="4" t="s">
        <v>94</v>
      </c>
      <c r="BB45" s="7">
        <v>0.4531</v>
      </c>
      <c r="BC45" s="4" t="s">
        <v>101</v>
      </c>
      <c r="BD45" s="5">
        <v>0.51980000000000004</v>
      </c>
      <c r="BE45" s="4" t="s">
        <v>90</v>
      </c>
      <c r="BF45" s="5">
        <v>0.41210000000000002</v>
      </c>
      <c r="BG45" s="4" t="s">
        <v>61</v>
      </c>
      <c r="BH45" s="5">
        <v>0.58919999999999995</v>
      </c>
      <c r="BI45" s="4" t="s">
        <v>14</v>
      </c>
      <c r="BJ45" s="5">
        <v>0.54730000000000001</v>
      </c>
      <c r="BK45" s="4" t="s">
        <v>59</v>
      </c>
      <c r="BL45" s="5">
        <v>0.33810000000000001</v>
      </c>
    </row>
    <row r="46" spans="2:64" ht="12" thickBot="1" x14ac:dyDescent="0.25">
      <c r="B46" s="15" t="s">
        <v>82</v>
      </c>
      <c r="C46" s="5">
        <v>0.46439999999999998</v>
      </c>
      <c r="D46" s="38" t="s">
        <v>82</v>
      </c>
      <c r="E46" s="5">
        <v>0.49430000000000002</v>
      </c>
      <c r="F46" s="38" t="s">
        <v>82</v>
      </c>
      <c r="G46" s="5">
        <v>0.51229999999999998</v>
      </c>
      <c r="H46" s="38" t="s">
        <v>82</v>
      </c>
      <c r="I46" s="5">
        <v>0.36940000000000001</v>
      </c>
      <c r="J46" s="38" t="s">
        <v>82</v>
      </c>
      <c r="K46" s="4" t="s">
        <v>8</v>
      </c>
      <c r="L46" s="5">
        <v>0.46129999999999999</v>
      </c>
      <c r="M46" s="4" t="s">
        <v>5</v>
      </c>
      <c r="N46" s="5">
        <v>0.58450000000000002</v>
      </c>
      <c r="O46" s="4" t="s">
        <v>93</v>
      </c>
      <c r="P46" s="7">
        <v>0.45639999999999997</v>
      </c>
      <c r="Q46" s="4" t="s">
        <v>89</v>
      </c>
      <c r="R46" s="7">
        <v>0.58789999999999998</v>
      </c>
      <c r="S46" s="1" t="s">
        <v>69</v>
      </c>
      <c r="T46" s="7">
        <v>0.53849999999999998</v>
      </c>
      <c r="U46" s="15" t="s">
        <v>69</v>
      </c>
      <c r="V46" s="7">
        <v>0.46500000000000002</v>
      </c>
      <c r="W46" s="4" t="s">
        <v>98</v>
      </c>
      <c r="X46" s="7">
        <v>0.4536</v>
      </c>
      <c r="Y46" s="15" t="s">
        <v>59</v>
      </c>
      <c r="Z46" s="7">
        <v>0.43940000000000001</v>
      </c>
      <c r="AA46" s="15" t="s">
        <v>59</v>
      </c>
      <c r="AB46" s="7">
        <v>0.36299999999999999</v>
      </c>
      <c r="AC46" s="19"/>
      <c r="AD46" s="20"/>
      <c r="AE46" s="19"/>
      <c r="AF46" s="20"/>
      <c r="AG46" s="15" t="s">
        <v>50</v>
      </c>
      <c r="AH46" s="7">
        <v>0.49659999999999999</v>
      </c>
      <c r="AI46" s="19"/>
      <c r="AJ46" s="20"/>
      <c r="AK46" s="24" t="s">
        <v>47</v>
      </c>
      <c r="AL46" s="7">
        <v>0.47139999999999999</v>
      </c>
      <c r="AM46" s="19"/>
      <c r="AN46" s="20"/>
      <c r="AO46" s="19"/>
      <c r="AP46" s="20"/>
      <c r="AQ46" s="19"/>
      <c r="AR46" s="20"/>
      <c r="AS46" s="1" t="s">
        <v>109</v>
      </c>
      <c r="AT46" s="7">
        <v>0.32750000000000001</v>
      </c>
      <c r="AU46" s="15" t="s">
        <v>12</v>
      </c>
      <c r="AV46" s="7">
        <v>0.5262</v>
      </c>
      <c r="AW46" s="1" t="s">
        <v>17</v>
      </c>
      <c r="AX46" s="7">
        <v>0.4713</v>
      </c>
      <c r="AY46" s="24" t="s">
        <v>104</v>
      </c>
      <c r="AZ46" s="7">
        <v>0.51</v>
      </c>
      <c r="BA46" s="1" t="s">
        <v>21</v>
      </c>
      <c r="BB46" s="7">
        <v>0.53680000000000005</v>
      </c>
      <c r="BC46" s="4" t="s">
        <v>104</v>
      </c>
      <c r="BD46" s="5">
        <v>0.45669999999999999</v>
      </c>
      <c r="BE46" s="4" t="s">
        <v>98</v>
      </c>
      <c r="BF46" s="5">
        <v>0.56789999999999996</v>
      </c>
      <c r="BG46" s="4" t="s">
        <v>104</v>
      </c>
      <c r="BH46" s="5">
        <v>0.44119999999999998</v>
      </c>
      <c r="BI46" s="4" t="s">
        <v>93</v>
      </c>
      <c r="BJ46" s="5">
        <v>0.45619999999999999</v>
      </c>
      <c r="BK46" s="4" t="s">
        <v>75</v>
      </c>
      <c r="BL46" s="5">
        <v>0.61780000000000002</v>
      </c>
    </row>
    <row r="47" spans="2:64" ht="12" thickBot="1" x14ac:dyDescent="0.25">
      <c r="B47" s="4" t="s">
        <v>8</v>
      </c>
      <c r="C47" s="5">
        <v>0.46129999999999999</v>
      </c>
      <c r="D47" s="228" t="s">
        <v>8</v>
      </c>
      <c r="E47" s="5">
        <v>0.47610000000000002</v>
      </c>
      <c r="F47" s="228" t="s">
        <v>8</v>
      </c>
      <c r="G47" s="5">
        <v>0.54810000000000003</v>
      </c>
      <c r="H47" s="228" t="s">
        <v>8</v>
      </c>
      <c r="I47" s="5">
        <v>0.5524</v>
      </c>
      <c r="J47" s="228" t="s">
        <v>8</v>
      </c>
      <c r="K47" s="24" t="s">
        <v>43</v>
      </c>
      <c r="L47" s="5">
        <v>0.5524</v>
      </c>
      <c r="M47" s="4" t="s">
        <v>88</v>
      </c>
      <c r="N47" s="5">
        <v>0.56820000000000004</v>
      </c>
      <c r="O47" s="15" t="s">
        <v>95</v>
      </c>
      <c r="P47" s="7">
        <v>0.45100000000000001</v>
      </c>
      <c r="Q47" s="15" t="s">
        <v>91</v>
      </c>
      <c r="R47" s="7">
        <v>0.27700000000000002</v>
      </c>
      <c r="S47" s="15" t="s">
        <v>91</v>
      </c>
      <c r="T47" s="7">
        <v>0.46850000000000003</v>
      </c>
      <c r="U47" s="15" t="s">
        <v>91</v>
      </c>
      <c r="V47" s="7">
        <v>0.45679999999999998</v>
      </c>
      <c r="W47" s="4" t="s">
        <v>103</v>
      </c>
      <c r="X47" s="7">
        <v>0.4889</v>
      </c>
      <c r="Y47" s="15" t="s">
        <v>21</v>
      </c>
      <c r="Z47" s="7">
        <v>0.56100000000000005</v>
      </c>
      <c r="AA47" s="4" t="s">
        <v>94</v>
      </c>
      <c r="AB47" s="7">
        <v>0.50860000000000005</v>
      </c>
      <c r="AC47" s="19"/>
      <c r="AD47" s="20"/>
      <c r="AE47" s="19"/>
      <c r="AF47" s="20"/>
      <c r="AG47" s="1" t="s">
        <v>27</v>
      </c>
      <c r="AH47" s="7">
        <v>0.46550000000000002</v>
      </c>
      <c r="AI47" s="19"/>
      <c r="AJ47" s="20"/>
      <c r="AK47" s="1" t="s">
        <v>27</v>
      </c>
      <c r="AL47" s="7">
        <v>0.62590000000000001</v>
      </c>
      <c r="AM47" s="19"/>
      <c r="AN47" s="20"/>
      <c r="AO47" s="19"/>
      <c r="AP47" s="20"/>
      <c r="AQ47" s="19"/>
      <c r="AR47" s="20"/>
      <c r="AS47" s="1" t="s">
        <v>74</v>
      </c>
      <c r="AT47" s="7">
        <v>0.4405</v>
      </c>
      <c r="AU47" s="15" t="s">
        <v>31</v>
      </c>
      <c r="AV47" s="7">
        <v>0.5232</v>
      </c>
      <c r="AW47" s="1" t="s">
        <v>74</v>
      </c>
      <c r="AX47" s="7">
        <v>0.44579999999999997</v>
      </c>
      <c r="AY47" s="1" t="s">
        <v>90</v>
      </c>
      <c r="AZ47" s="7">
        <v>0.3024</v>
      </c>
      <c r="BA47" s="1" t="s">
        <v>6</v>
      </c>
      <c r="BB47" s="7">
        <v>0.55349999999999999</v>
      </c>
      <c r="BC47" s="4" t="s">
        <v>90</v>
      </c>
      <c r="BD47" s="5">
        <v>0.42549999999999999</v>
      </c>
      <c r="BE47" s="4" t="s">
        <v>99</v>
      </c>
      <c r="BF47" s="5">
        <v>0.56789999999999996</v>
      </c>
      <c r="BG47" s="4" t="s">
        <v>103</v>
      </c>
      <c r="BH47" s="5">
        <v>0.44119999999999998</v>
      </c>
      <c r="BI47" s="4" t="s">
        <v>94</v>
      </c>
      <c r="BJ47" s="5">
        <v>0.45619999999999999</v>
      </c>
      <c r="BK47" s="4" t="s">
        <v>14</v>
      </c>
      <c r="BL47" s="5">
        <v>0.61780000000000002</v>
      </c>
    </row>
    <row r="48" spans="2:64" ht="12" thickBot="1" x14ac:dyDescent="0.25">
      <c r="B48" s="24" t="s">
        <v>43</v>
      </c>
      <c r="C48" s="5">
        <v>0.5524</v>
      </c>
      <c r="D48" s="229" t="s">
        <v>43</v>
      </c>
      <c r="E48" s="5">
        <v>0.4088</v>
      </c>
      <c r="F48" s="229" t="s">
        <v>43</v>
      </c>
      <c r="G48" s="5">
        <v>0.49080000000000001</v>
      </c>
      <c r="H48" s="229" t="s">
        <v>43</v>
      </c>
      <c r="I48" s="5">
        <v>0.47399999999999998</v>
      </c>
      <c r="J48" s="229" t="s">
        <v>43</v>
      </c>
      <c r="K48" s="13" t="s">
        <v>83</v>
      </c>
      <c r="L48" s="5">
        <v>0.44419999999999998</v>
      </c>
      <c r="M48" s="4" t="s">
        <v>89</v>
      </c>
      <c r="N48" s="5">
        <v>0.56820000000000004</v>
      </c>
      <c r="O48" s="4" t="s">
        <v>98</v>
      </c>
      <c r="P48" s="7">
        <v>0.48799999999999999</v>
      </c>
      <c r="Q48" s="15" t="s">
        <v>4</v>
      </c>
      <c r="R48" s="7">
        <v>0.51729999999999998</v>
      </c>
      <c r="S48" s="15" t="s">
        <v>4</v>
      </c>
      <c r="T48" s="7">
        <v>0.56720000000000004</v>
      </c>
      <c r="U48" s="1" t="s">
        <v>4</v>
      </c>
      <c r="V48" s="7">
        <v>0.56999999999999995</v>
      </c>
      <c r="W48" s="1" t="s">
        <v>100</v>
      </c>
      <c r="X48" s="7">
        <v>0.53190000000000004</v>
      </c>
      <c r="Y48" s="15" t="s">
        <v>26</v>
      </c>
      <c r="Z48" s="7">
        <v>0.48270000000000002</v>
      </c>
      <c r="AA48" s="1" t="s">
        <v>101</v>
      </c>
      <c r="AB48" s="7">
        <v>0.48770000000000002</v>
      </c>
      <c r="AC48" s="19"/>
      <c r="AD48" s="20"/>
      <c r="AE48" s="19"/>
      <c r="AF48" s="20"/>
      <c r="AG48" s="1" t="s">
        <v>71</v>
      </c>
      <c r="AH48" s="7">
        <v>0.43830000000000002</v>
      </c>
      <c r="AI48" s="19"/>
      <c r="AJ48" s="20"/>
      <c r="AK48" s="8" t="s">
        <v>97</v>
      </c>
      <c r="AL48" s="7">
        <v>0.43099999999999999</v>
      </c>
      <c r="AM48" s="19"/>
      <c r="AN48" s="20"/>
      <c r="AO48" s="19"/>
      <c r="AP48" s="20"/>
      <c r="AQ48" s="19"/>
      <c r="AR48" s="20"/>
      <c r="AS48" s="19"/>
      <c r="AT48" s="20"/>
      <c r="AU48" s="1" t="s">
        <v>85</v>
      </c>
      <c r="AV48" s="7">
        <v>0.46600000000000003</v>
      </c>
      <c r="AW48" s="19"/>
      <c r="AX48" s="20"/>
      <c r="AY48" s="24" t="s">
        <v>99</v>
      </c>
      <c r="AZ48" s="7">
        <v>0.55169999999999997</v>
      </c>
      <c r="BA48" s="1" t="s">
        <v>101</v>
      </c>
      <c r="BB48" s="7">
        <v>0.50819999999999999</v>
      </c>
      <c r="BC48" s="4" t="s">
        <v>99</v>
      </c>
      <c r="BD48" s="5">
        <v>0.57569999999999999</v>
      </c>
      <c r="BE48" s="4" t="s">
        <v>43</v>
      </c>
      <c r="BF48" s="5">
        <v>0.48649999999999999</v>
      </c>
      <c r="BG48" s="4" t="s">
        <v>98</v>
      </c>
      <c r="BH48" s="5">
        <v>0.48630000000000001</v>
      </c>
      <c r="BI48" s="4" t="s">
        <v>20</v>
      </c>
      <c r="BJ48" s="5">
        <v>0.59640000000000004</v>
      </c>
      <c r="BK48" s="4" t="s">
        <v>93</v>
      </c>
      <c r="BL48" s="5">
        <v>0.45950000000000002</v>
      </c>
    </row>
    <row r="49" spans="2:64" ht="12" thickBot="1" x14ac:dyDescent="0.25">
      <c r="B49" s="13" t="s">
        <v>83</v>
      </c>
      <c r="C49" s="5">
        <v>0.46439999999999998</v>
      </c>
      <c r="D49" s="230" t="s">
        <v>83</v>
      </c>
      <c r="E49" s="5">
        <v>0.49430000000000002</v>
      </c>
      <c r="F49" s="230" t="s">
        <v>83</v>
      </c>
      <c r="G49" s="5">
        <v>0.51229999999999998</v>
      </c>
      <c r="H49" s="230" t="s">
        <v>83</v>
      </c>
      <c r="I49" s="5">
        <v>0.36940000000000001</v>
      </c>
      <c r="J49" s="230" t="s">
        <v>83</v>
      </c>
      <c r="K49" s="2" t="s">
        <v>25</v>
      </c>
      <c r="M49" s="15" t="s">
        <v>91</v>
      </c>
      <c r="N49" s="5">
        <v>0.49919999999999998</v>
      </c>
      <c r="O49" s="24" t="s">
        <v>103</v>
      </c>
      <c r="P49" s="7">
        <v>0.49020000000000002</v>
      </c>
      <c r="Q49" s="4" t="s">
        <v>93</v>
      </c>
      <c r="R49" s="7">
        <v>0.44479999999999997</v>
      </c>
      <c r="S49" s="4" t="s">
        <v>93</v>
      </c>
      <c r="T49" s="7">
        <v>0.46010000000000001</v>
      </c>
      <c r="U49" s="24" t="s">
        <v>93</v>
      </c>
      <c r="V49" s="7">
        <v>0.47020000000000001</v>
      </c>
      <c r="W49" s="1" t="s">
        <v>59</v>
      </c>
      <c r="X49" s="7">
        <v>0.43190000000000001</v>
      </c>
      <c r="Y49" s="1" t="s">
        <v>101</v>
      </c>
      <c r="Z49" s="7">
        <v>0.54010000000000002</v>
      </c>
      <c r="AA49" s="24" t="s">
        <v>107</v>
      </c>
      <c r="AB49" s="7">
        <v>0.34689999999999999</v>
      </c>
      <c r="AC49" s="19"/>
      <c r="AD49" s="20"/>
      <c r="AE49" s="19"/>
      <c r="AF49" s="20"/>
      <c r="AG49" s="1" t="s">
        <v>74</v>
      </c>
      <c r="AH49" s="7">
        <v>0.4904</v>
      </c>
      <c r="AI49" s="19"/>
      <c r="AJ49" s="20"/>
      <c r="AK49" s="1" t="s">
        <v>71</v>
      </c>
      <c r="AL49" s="7">
        <v>0.437</v>
      </c>
      <c r="AM49" s="19"/>
      <c r="AN49" s="20"/>
      <c r="AO49" s="19"/>
      <c r="AP49" s="20"/>
      <c r="AQ49" s="19"/>
      <c r="AR49" s="20"/>
      <c r="AS49" s="19"/>
      <c r="AT49" s="20"/>
      <c r="AU49" s="24" t="s">
        <v>47</v>
      </c>
      <c r="AV49" s="7">
        <v>0.48770000000000002</v>
      </c>
      <c r="AW49" s="19"/>
      <c r="AX49" s="20"/>
      <c r="AY49" s="15" t="s">
        <v>87</v>
      </c>
      <c r="AZ49" s="7">
        <v>0.42299999999999999</v>
      </c>
      <c r="BA49" s="24" t="s">
        <v>104</v>
      </c>
      <c r="BB49" s="7">
        <v>0.43359999999999999</v>
      </c>
      <c r="BC49" s="4" t="s">
        <v>87</v>
      </c>
      <c r="BD49" s="5">
        <v>0.51300000000000001</v>
      </c>
      <c r="BE49" s="4" t="s">
        <v>31</v>
      </c>
      <c r="BF49" s="5">
        <v>0.48649999999999999</v>
      </c>
      <c r="BG49" s="4" t="s">
        <v>99</v>
      </c>
      <c r="BH49" s="5">
        <v>0.48630000000000001</v>
      </c>
      <c r="BI49" s="4" t="s">
        <v>21</v>
      </c>
      <c r="BJ49" s="5">
        <v>0.59640000000000004</v>
      </c>
      <c r="BK49" s="4" t="s">
        <v>94</v>
      </c>
      <c r="BL49" s="5">
        <v>0.45950000000000002</v>
      </c>
    </row>
    <row r="50" spans="2:64" ht="12" thickBot="1" x14ac:dyDescent="0.25">
      <c r="B50" s="2" t="s">
        <v>25</v>
      </c>
      <c r="D50" s="227" t="s">
        <v>25</v>
      </c>
      <c r="F50" s="227" t="s">
        <v>25</v>
      </c>
      <c r="G50" s="23"/>
      <c r="H50" s="227" t="s">
        <v>25</v>
      </c>
      <c r="I50" s="23"/>
      <c r="J50" s="227" t="s">
        <v>25</v>
      </c>
      <c r="K50" s="4" t="s">
        <v>29</v>
      </c>
      <c r="L50" s="5">
        <v>0.58160000000000001</v>
      </c>
      <c r="M50" s="4" t="s">
        <v>4</v>
      </c>
      <c r="N50" s="5">
        <v>0.54079999999999995</v>
      </c>
      <c r="O50" s="4" t="s">
        <v>80</v>
      </c>
      <c r="P50" s="7">
        <v>0.42920000000000003</v>
      </c>
      <c r="Q50" s="1" t="s">
        <v>95</v>
      </c>
      <c r="R50" s="7">
        <v>0.44409999999999999</v>
      </c>
      <c r="S50" s="15" t="s">
        <v>76</v>
      </c>
      <c r="T50" s="7">
        <v>0.48449999999999999</v>
      </c>
      <c r="U50" s="15" t="s">
        <v>95</v>
      </c>
      <c r="V50" s="7">
        <v>0.40629999999999999</v>
      </c>
      <c r="W50" s="15" t="s">
        <v>32</v>
      </c>
      <c r="X50" s="7">
        <v>0.4178</v>
      </c>
      <c r="Y50" s="24" t="s">
        <v>107</v>
      </c>
      <c r="Z50" s="7">
        <v>0.36099999999999999</v>
      </c>
      <c r="AA50" s="4" t="s">
        <v>104</v>
      </c>
      <c r="AB50" s="7">
        <v>0.53090000000000004</v>
      </c>
      <c r="AC50" s="19"/>
      <c r="AD50" s="20"/>
      <c r="AE50" s="19"/>
      <c r="AF50" s="20"/>
      <c r="AG50" s="19"/>
      <c r="AH50" s="20"/>
      <c r="AI50" s="21"/>
      <c r="AJ50" s="22"/>
      <c r="AK50" s="1" t="s">
        <v>109</v>
      </c>
      <c r="AL50" s="7">
        <v>0.43099999999999999</v>
      </c>
      <c r="AM50" s="19"/>
      <c r="AN50" s="20"/>
      <c r="AO50" s="21"/>
      <c r="AP50" s="22"/>
      <c r="AQ50" s="19"/>
      <c r="AR50" s="20"/>
      <c r="AS50" s="19"/>
      <c r="AT50" s="20"/>
      <c r="AU50" s="8" t="s">
        <v>50</v>
      </c>
      <c r="AV50" s="7">
        <v>0.46139999999999998</v>
      </c>
      <c r="AW50" s="19"/>
      <c r="AX50" s="20"/>
      <c r="AY50" s="15" t="s">
        <v>96</v>
      </c>
      <c r="AZ50" s="7">
        <v>0.47889999999999999</v>
      </c>
      <c r="BA50" s="15" t="s">
        <v>90</v>
      </c>
      <c r="BB50" s="7">
        <v>0.41589999999999999</v>
      </c>
      <c r="BC50" s="4" t="s">
        <v>12</v>
      </c>
      <c r="BD50" s="5">
        <v>0.49020000000000002</v>
      </c>
      <c r="BE50" s="4" t="s">
        <v>46</v>
      </c>
      <c r="BF50" s="5">
        <v>0.47</v>
      </c>
      <c r="BG50" s="4" t="s">
        <v>30</v>
      </c>
      <c r="BH50" s="5">
        <v>0.55920000000000003</v>
      </c>
      <c r="BI50" s="4" t="s">
        <v>36</v>
      </c>
      <c r="BJ50" s="5">
        <v>0.53979999999999995</v>
      </c>
      <c r="BK50" s="4" t="s">
        <v>36</v>
      </c>
      <c r="BL50" s="5">
        <v>0.45150000000000001</v>
      </c>
    </row>
    <row r="51" spans="2:64" ht="12" thickBot="1" x14ac:dyDescent="0.25">
      <c r="B51" s="4" t="s">
        <v>29</v>
      </c>
      <c r="C51" s="5">
        <v>0.58160000000000001</v>
      </c>
      <c r="D51" s="228" t="s">
        <v>29</v>
      </c>
      <c r="E51" s="5">
        <v>0.44990000000000002</v>
      </c>
      <c r="F51" s="228" t="s">
        <v>29</v>
      </c>
      <c r="G51" s="5">
        <v>0.55700000000000005</v>
      </c>
      <c r="H51" s="228" t="s">
        <v>29</v>
      </c>
      <c r="I51" s="5">
        <v>0.51659999999999995</v>
      </c>
      <c r="J51" s="228" t="s">
        <v>29</v>
      </c>
      <c r="K51" s="4" t="s">
        <v>53</v>
      </c>
      <c r="L51" s="5"/>
      <c r="M51" s="4" t="s">
        <v>93</v>
      </c>
      <c r="N51" s="5">
        <v>0.52829999999999999</v>
      </c>
      <c r="O51" s="15" t="s">
        <v>100</v>
      </c>
      <c r="P51" s="7">
        <v>0.51090000000000002</v>
      </c>
      <c r="Q51" s="4" t="s">
        <v>98</v>
      </c>
      <c r="R51" s="7">
        <v>0.49370000000000003</v>
      </c>
      <c r="S51" s="24" t="s">
        <v>98</v>
      </c>
      <c r="T51" s="7">
        <v>0.51490000000000002</v>
      </c>
      <c r="U51" s="15" t="s">
        <v>76</v>
      </c>
      <c r="V51" s="7">
        <v>0.48249999999999998</v>
      </c>
      <c r="W51" s="15" t="s">
        <v>21</v>
      </c>
      <c r="X51" s="7">
        <v>0.56210000000000004</v>
      </c>
      <c r="Y51" s="24" t="s">
        <v>104</v>
      </c>
      <c r="Z51" s="7">
        <v>0.46579999999999999</v>
      </c>
      <c r="AA51" s="15" t="s">
        <v>90</v>
      </c>
      <c r="AB51" s="7">
        <v>0.4889</v>
      </c>
      <c r="AC51" s="19"/>
      <c r="AD51" s="20"/>
      <c r="AE51" s="21"/>
      <c r="AF51" s="22"/>
      <c r="AG51" s="19"/>
      <c r="AH51" s="20"/>
      <c r="AI51" s="17"/>
      <c r="AJ51" s="18"/>
      <c r="AK51" s="1" t="s">
        <v>74</v>
      </c>
      <c r="AL51" s="7">
        <v>0.44950000000000001</v>
      </c>
      <c r="AM51" s="19"/>
      <c r="AN51" s="20"/>
      <c r="AO51" s="17"/>
      <c r="AP51" s="18"/>
      <c r="AQ51" s="21"/>
      <c r="AR51" s="22"/>
      <c r="AS51" s="19"/>
      <c r="AT51" s="20"/>
      <c r="AU51" s="1" t="s">
        <v>97</v>
      </c>
      <c r="AV51" s="7">
        <v>0.38119999999999998</v>
      </c>
      <c r="AW51" s="19"/>
      <c r="AX51" s="20"/>
      <c r="AY51" s="1" t="s">
        <v>92</v>
      </c>
      <c r="AZ51" s="7">
        <v>0.43459999999999999</v>
      </c>
      <c r="BA51" s="4" t="s">
        <v>99</v>
      </c>
      <c r="BB51" s="7">
        <v>0.53649999999999998</v>
      </c>
      <c r="BC51" s="4" t="s">
        <v>85</v>
      </c>
      <c r="BD51" s="5">
        <v>0.52129999999999999</v>
      </c>
      <c r="BE51" s="4" t="s">
        <v>47</v>
      </c>
      <c r="BF51" s="5">
        <v>0.47</v>
      </c>
      <c r="BG51" s="4" t="s">
        <v>31</v>
      </c>
      <c r="BH51" s="5">
        <v>0.55920000000000003</v>
      </c>
      <c r="BI51" s="4" t="s">
        <v>61</v>
      </c>
      <c r="BJ51" s="5">
        <v>0.53979999999999995</v>
      </c>
      <c r="BK51" s="4" t="s">
        <v>61</v>
      </c>
      <c r="BL51" s="5">
        <v>0.45150000000000001</v>
      </c>
    </row>
    <row r="52" spans="2:64" ht="12" thickBot="1" x14ac:dyDescent="0.25">
      <c r="B52" s="4" t="s">
        <v>53</v>
      </c>
      <c r="D52" s="228" t="s">
        <v>53</v>
      </c>
      <c r="F52" s="228" t="s">
        <v>53</v>
      </c>
      <c r="G52" s="5">
        <v>0.46350000000000002</v>
      </c>
      <c r="H52" s="228" t="s">
        <v>53</v>
      </c>
      <c r="I52" s="5">
        <v>0.47620000000000001</v>
      </c>
      <c r="J52" s="228" t="s">
        <v>53</v>
      </c>
      <c r="K52" s="4" t="s">
        <v>5</v>
      </c>
      <c r="L52" s="5">
        <v>0.55410000000000004</v>
      </c>
      <c r="M52" s="15" t="s">
        <v>95</v>
      </c>
      <c r="N52" s="5">
        <v>0.47520000000000001</v>
      </c>
      <c r="O52" s="1" t="s">
        <v>14</v>
      </c>
      <c r="P52" s="7">
        <v>0.56540000000000001</v>
      </c>
      <c r="Q52" s="4" t="s">
        <v>103</v>
      </c>
      <c r="R52" s="7">
        <v>0.45750000000000002</v>
      </c>
      <c r="S52" s="24" t="s">
        <v>103</v>
      </c>
      <c r="T52" s="7">
        <v>0.48010000000000003</v>
      </c>
      <c r="U52" s="4" t="s">
        <v>103</v>
      </c>
      <c r="V52" s="7">
        <v>0.55349999999999999</v>
      </c>
      <c r="W52" s="15" t="s">
        <v>26</v>
      </c>
      <c r="X52" s="7">
        <v>0.4889</v>
      </c>
      <c r="Y52" s="1" t="s">
        <v>90</v>
      </c>
      <c r="Z52" s="7">
        <v>0.47310000000000002</v>
      </c>
      <c r="AA52" s="24" t="s">
        <v>99</v>
      </c>
      <c r="AB52" s="7">
        <v>0.49509999999999998</v>
      </c>
      <c r="AC52" s="21"/>
      <c r="AD52" s="22"/>
      <c r="AE52" s="17"/>
      <c r="AF52" s="18"/>
      <c r="AG52" s="19"/>
      <c r="AH52" s="20"/>
      <c r="AI52" s="19"/>
      <c r="AJ52" s="20"/>
      <c r="AK52" s="19"/>
      <c r="AL52" s="20"/>
      <c r="AM52" s="21"/>
      <c r="AN52" s="22"/>
      <c r="AO52" s="19"/>
      <c r="AP52" s="20"/>
      <c r="AQ52" s="17"/>
      <c r="AR52" s="18"/>
      <c r="AS52" s="19"/>
      <c r="AT52" s="20"/>
      <c r="AU52" s="1" t="s">
        <v>109</v>
      </c>
      <c r="AV52" s="7">
        <v>0.38119999999999998</v>
      </c>
      <c r="AW52" s="19"/>
      <c r="AX52" s="20"/>
      <c r="AY52" s="1" t="s">
        <v>12</v>
      </c>
      <c r="AZ52" s="7">
        <v>0.56230000000000002</v>
      </c>
      <c r="BA52" s="1" t="s">
        <v>87</v>
      </c>
      <c r="BB52" s="7">
        <v>0.49149999999999999</v>
      </c>
      <c r="BC52" s="4" t="s">
        <v>47</v>
      </c>
      <c r="BD52" s="5">
        <v>0.44400000000000001</v>
      </c>
      <c r="BE52" s="4" t="s">
        <v>16</v>
      </c>
      <c r="BF52" s="5">
        <v>0.5181</v>
      </c>
      <c r="BG52" s="4" t="s">
        <v>46</v>
      </c>
      <c r="BH52" s="5">
        <v>0.4612</v>
      </c>
      <c r="BI52" s="4" t="s">
        <v>104</v>
      </c>
      <c r="BJ52" s="5">
        <v>0.53120000000000001</v>
      </c>
      <c r="BK52" s="4" t="s">
        <v>104</v>
      </c>
      <c r="BL52" s="5">
        <v>0.53029999999999999</v>
      </c>
    </row>
    <row r="53" spans="2:64" ht="12" thickBot="1" x14ac:dyDescent="0.25">
      <c r="B53" s="4" t="s">
        <v>5</v>
      </c>
      <c r="C53" s="5">
        <v>0.55410000000000004</v>
      </c>
      <c r="D53" s="228" t="s">
        <v>5</v>
      </c>
      <c r="E53" s="5">
        <v>0.58079999999999998</v>
      </c>
      <c r="F53" s="228" t="s">
        <v>5</v>
      </c>
      <c r="G53" s="5">
        <v>0.6482</v>
      </c>
      <c r="H53" s="228" t="s">
        <v>5</v>
      </c>
      <c r="I53" s="5">
        <v>0.60109999999999997</v>
      </c>
      <c r="J53" s="228" t="s">
        <v>5</v>
      </c>
      <c r="K53" s="4" t="s">
        <v>88</v>
      </c>
      <c r="L53" s="5">
        <v>0.61199999999999999</v>
      </c>
      <c r="M53" s="4" t="s">
        <v>76</v>
      </c>
      <c r="N53" s="5">
        <v>0.51459999999999995</v>
      </c>
      <c r="O53" s="24" t="s">
        <v>94</v>
      </c>
      <c r="P53" s="7">
        <v>0.45639999999999997</v>
      </c>
      <c r="Q53" s="4" t="s">
        <v>80</v>
      </c>
      <c r="R53" s="7">
        <v>0.50939999999999996</v>
      </c>
      <c r="S53" s="1" t="s">
        <v>100</v>
      </c>
      <c r="T53" s="7">
        <v>0.58460000000000001</v>
      </c>
      <c r="U53" s="15" t="s">
        <v>100</v>
      </c>
      <c r="V53" s="7">
        <v>0.53390000000000004</v>
      </c>
      <c r="W53" s="15" t="s">
        <v>101</v>
      </c>
      <c r="X53" s="7">
        <v>0.53190000000000004</v>
      </c>
      <c r="Y53" s="4" t="s">
        <v>99</v>
      </c>
      <c r="Z53" s="7">
        <v>0.4733</v>
      </c>
      <c r="AA53" s="1" t="s">
        <v>87</v>
      </c>
      <c r="AB53" s="7">
        <v>0.47160000000000002</v>
      </c>
      <c r="AC53" s="17"/>
      <c r="AD53" s="18"/>
      <c r="AE53" s="19"/>
      <c r="AF53" s="20"/>
      <c r="AG53" s="21"/>
      <c r="AH53" s="22"/>
      <c r="AI53" s="19"/>
      <c r="AJ53" s="20"/>
      <c r="AK53" s="19"/>
      <c r="AL53" s="20"/>
      <c r="AM53" s="17"/>
      <c r="AN53" s="18"/>
      <c r="AO53" s="19"/>
      <c r="AP53" s="20"/>
      <c r="AQ53" s="19"/>
      <c r="AR53" s="20"/>
      <c r="AS53" s="21"/>
      <c r="AT53" s="22"/>
      <c r="AU53" s="1" t="s">
        <v>74</v>
      </c>
      <c r="AV53" s="7">
        <v>0.56020000000000003</v>
      </c>
      <c r="AW53" s="21"/>
      <c r="AX53" s="22"/>
      <c r="AY53" s="15" t="s">
        <v>85</v>
      </c>
      <c r="AZ53" s="7">
        <v>0.54730000000000001</v>
      </c>
      <c r="BA53" s="1" t="s">
        <v>96</v>
      </c>
      <c r="BB53" s="7">
        <v>0.31169999999999998</v>
      </c>
      <c r="BC53" s="4" t="s">
        <v>50</v>
      </c>
      <c r="BD53" s="5">
        <v>0.46539999999999998</v>
      </c>
      <c r="BE53" s="4" t="s">
        <v>17</v>
      </c>
      <c r="BF53" s="5">
        <v>0.5181</v>
      </c>
      <c r="BG53" s="4" t="s">
        <v>47</v>
      </c>
      <c r="BH53" s="5">
        <v>0.4612</v>
      </c>
      <c r="BI53" s="4" t="s">
        <v>103</v>
      </c>
      <c r="BJ53" s="5">
        <v>0.53120000000000001</v>
      </c>
      <c r="BK53" s="4" t="s">
        <v>103</v>
      </c>
      <c r="BL53" s="5">
        <v>0.53029999999999999</v>
      </c>
    </row>
    <row r="54" spans="2:64" ht="12" thickBot="1" x14ac:dyDescent="0.25">
      <c r="B54" s="4" t="s">
        <v>88</v>
      </c>
      <c r="C54" s="5">
        <v>0.61199999999999999</v>
      </c>
      <c r="D54" s="228" t="s">
        <v>88</v>
      </c>
      <c r="E54" s="5">
        <v>0.64770000000000005</v>
      </c>
      <c r="F54" s="228" t="s">
        <v>88</v>
      </c>
      <c r="G54" s="5">
        <v>0.55640000000000001</v>
      </c>
      <c r="H54" s="228" t="s">
        <v>88</v>
      </c>
      <c r="I54" s="5">
        <v>0.5675</v>
      </c>
      <c r="J54" s="228" t="s">
        <v>88</v>
      </c>
      <c r="K54" s="4" t="s">
        <v>89</v>
      </c>
      <c r="L54" s="5">
        <v>0.61199999999999999</v>
      </c>
      <c r="M54" s="4" t="s">
        <v>64</v>
      </c>
      <c r="N54" s="5">
        <v>0.45319999999999999</v>
      </c>
      <c r="O54" s="1" t="s">
        <v>21</v>
      </c>
      <c r="P54" s="7">
        <v>0.53810000000000002</v>
      </c>
      <c r="Q54" s="15" t="s">
        <v>100</v>
      </c>
      <c r="R54" s="7">
        <v>0.55889999999999995</v>
      </c>
      <c r="S54" s="4" t="s">
        <v>94</v>
      </c>
      <c r="T54" s="7">
        <v>0.46010000000000001</v>
      </c>
      <c r="U54" s="1" t="s">
        <v>59</v>
      </c>
      <c r="V54" s="7">
        <v>0.48770000000000002</v>
      </c>
      <c r="W54" s="24" t="s">
        <v>107</v>
      </c>
      <c r="X54" s="7">
        <v>0.33429999999999999</v>
      </c>
      <c r="Y54" s="15" t="s">
        <v>87</v>
      </c>
      <c r="Z54" s="7">
        <v>0.46629999999999999</v>
      </c>
      <c r="AA54" s="15" t="s">
        <v>92</v>
      </c>
      <c r="AB54" s="7">
        <v>0.40989999999999999</v>
      </c>
      <c r="AC54" s="19"/>
      <c r="AD54" s="20"/>
      <c r="AE54" s="19"/>
      <c r="AF54" s="20"/>
      <c r="AG54" s="17"/>
      <c r="AH54" s="18"/>
      <c r="AI54" s="19"/>
      <c r="AJ54" s="20"/>
      <c r="AK54" s="21"/>
      <c r="AL54" s="22"/>
      <c r="AM54" s="19"/>
      <c r="AN54" s="20"/>
      <c r="AO54" s="19"/>
      <c r="AP54" s="20"/>
      <c r="AQ54" s="19"/>
      <c r="AR54" s="20"/>
      <c r="AS54" s="17"/>
      <c r="AT54" s="18"/>
      <c r="AU54" s="21"/>
      <c r="AV54" s="22"/>
      <c r="AW54" s="17"/>
      <c r="AX54" s="18"/>
      <c r="AY54" s="4" t="s">
        <v>47</v>
      </c>
      <c r="AZ54" s="7">
        <v>0.45129999999999998</v>
      </c>
      <c r="BA54" s="15" t="s">
        <v>92</v>
      </c>
      <c r="BB54" s="7">
        <v>0.31040000000000001</v>
      </c>
      <c r="BC54" s="4" t="s">
        <v>97</v>
      </c>
      <c r="BD54" s="5">
        <v>0.4254</v>
      </c>
      <c r="BE54" s="4" t="s">
        <v>70</v>
      </c>
      <c r="BF54" s="5">
        <v>0.44479999999999997</v>
      </c>
      <c r="BG54" s="4" t="s">
        <v>19</v>
      </c>
      <c r="BH54" s="5">
        <v>0.61499999999999999</v>
      </c>
      <c r="BI54" s="4" t="s">
        <v>76</v>
      </c>
      <c r="BJ54" s="5">
        <v>0.4768</v>
      </c>
      <c r="BK54" s="4" t="s">
        <v>76</v>
      </c>
      <c r="BL54" s="5">
        <v>0.44940000000000002</v>
      </c>
    </row>
    <row r="55" spans="2:64" ht="12" thickBot="1" x14ac:dyDescent="0.25">
      <c r="B55" s="4" t="s">
        <v>89</v>
      </c>
      <c r="C55" s="5">
        <v>0.61199999999999999</v>
      </c>
      <c r="D55" s="228" t="s">
        <v>89</v>
      </c>
      <c r="E55" s="5">
        <v>0.64770000000000005</v>
      </c>
      <c r="F55" s="228" t="s">
        <v>89</v>
      </c>
      <c r="G55" s="5">
        <v>0.55640000000000001</v>
      </c>
      <c r="H55" s="228" t="s">
        <v>89</v>
      </c>
      <c r="I55" s="5">
        <v>0.5675</v>
      </c>
      <c r="J55" s="228" t="s">
        <v>89</v>
      </c>
      <c r="K55" s="15" t="s">
        <v>91</v>
      </c>
      <c r="L55" s="5"/>
      <c r="M55" s="4" t="s">
        <v>98</v>
      </c>
      <c r="N55" s="5">
        <v>0.50860000000000005</v>
      </c>
      <c r="O55" s="1" t="s">
        <v>6</v>
      </c>
      <c r="P55" s="7">
        <v>0.59150000000000003</v>
      </c>
      <c r="Q55" s="1" t="s">
        <v>14</v>
      </c>
      <c r="R55" s="7">
        <v>0.39560000000000001</v>
      </c>
      <c r="S55" s="15" t="s">
        <v>32</v>
      </c>
      <c r="T55" s="7">
        <v>0.44579999999999997</v>
      </c>
      <c r="U55" s="24" t="s">
        <v>94</v>
      </c>
      <c r="V55" s="7">
        <v>0.47020000000000001</v>
      </c>
      <c r="W55" s="24" t="s">
        <v>104</v>
      </c>
      <c r="X55" s="7">
        <v>0.4889</v>
      </c>
      <c r="Y55" s="15" t="s">
        <v>96</v>
      </c>
      <c r="Z55" s="7">
        <v>0.51149999999999995</v>
      </c>
      <c r="AA55" s="15" t="s">
        <v>12</v>
      </c>
      <c r="AB55" s="7">
        <v>0.56910000000000005</v>
      </c>
      <c r="AC55" s="19"/>
      <c r="AD55" s="20"/>
      <c r="AE55" s="19"/>
      <c r="AF55" s="20"/>
      <c r="AG55" s="19"/>
      <c r="AH55" s="20"/>
      <c r="AI55" s="19"/>
      <c r="AJ55" s="20"/>
      <c r="AK55" s="17"/>
      <c r="AL55" s="18"/>
      <c r="AM55" s="19"/>
      <c r="AN55" s="20"/>
      <c r="AO55" s="19"/>
      <c r="AP55" s="20"/>
      <c r="AQ55" s="19"/>
      <c r="AR55" s="20"/>
      <c r="AS55" s="19"/>
      <c r="AT55" s="20"/>
      <c r="AU55" s="17"/>
      <c r="AV55" s="18"/>
      <c r="AW55" s="19"/>
      <c r="AX55" s="20"/>
      <c r="AY55" s="1" t="s">
        <v>50</v>
      </c>
      <c r="AZ55" s="7">
        <v>0.4209</v>
      </c>
      <c r="BA55" s="15" t="s">
        <v>12</v>
      </c>
      <c r="BB55" s="7">
        <v>0.52290000000000003</v>
      </c>
      <c r="BC55" s="4" t="s">
        <v>17</v>
      </c>
      <c r="BD55" s="5">
        <v>0.46210000000000001</v>
      </c>
      <c r="BE55" s="4" t="s">
        <v>71</v>
      </c>
      <c r="BF55" s="5">
        <v>0.44479999999999997</v>
      </c>
      <c r="BG55" s="4" t="s">
        <v>33</v>
      </c>
      <c r="BH55" s="5">
        <v>0.61499999999999999</v>
      </c>
      <c r="BI55" s="4" t="s">
        <v>90</v>
      </c>
      <c r="BJ55" s="5">
        <v>0.4768</v>
      </c>
      <c r="BK55" s="4" t="s">
        <v>90</v>
      </c>
      <c r="BL55" s="5">
        <v>0.44940000000000002</v>
      </c>
    </row>
    <row r="56" spans="2:64" ht="12" thickBot="1" x14ac:dyDescent="0.25">
      <c r="B56" s="15" t="s">
        <v>91</v>
      </c>
      <c r="D56" s="38" t="s">
        <v>91</v>
      </c>
      <c r="F56" s="38" t="s">
        <v>91</v>
      </c>
      <c r="G56" s="5">
        <v>0.46150000000000002</v>
      </c>
      <c r="H56" s="38" t="s">
        <v>91</v>
      </c>
      <c r="I56" s="5">
        <v>0.50360000000000005</v>
      </c>
      <c r="J56" s="38" t="s">
        <v>91</v>
      </c>
      <c r="K56" s="24" t="s">
        <v>4</v>
      </c>
      <c r="L56" s="5">
        <v>0.50739999999999996</v>
      </c>
      <c r="M56" s="4" t="s">
        <v>103</v>
      </c>
      <c r="N56" s="5">
        <v>0.4985</v>
      </c>
      <c r="O56" s="1" t="s">
        <v>26</v>
      </c>
      <c r="P56" s="7">
        <v>0.51959999999999995</v>
      </c>
      <c r="Q56" s="4" t="s">
        <v>94</v>
      </c>
      <c r="R56" s="7">
        <v>0.44479999999999997</v>
      </c>
      <c r="S56" s="1" t="s">
        <v>26</v>
      </c>
      <c r="T56" s="7">
        <v>0.56520000000000004</v>
      </c>
      <c r="U56" s="1" t="s">
        <v>32</v>
      </c>
      <c r="V56" s="7">
        <v>0.43930000000000002</v>
      </c>
      <c r="W56" s="24" t="s">
        <v>99</v>
      </c>
      <c r="X56" s="7">
        <v>0.4536</v>
      </c>
      <c r="Y56" s="15" t="s">
        <v>12</v>
      </c>
      <c r="Z56" s="7">
        <v>0.66059999999999997</v>
      </c>
      <c r="AA56" s="1" t="s">
        <v>31</v>
      </c>
      <c r="AB56" s="7">
        <v>0.49380000000000002</v>
      </c>
      <c r="AC56" s="19"/>
      <c r="AD56" s="20"/>
      <c r="AE56" s="19"/>
      <c r="AF56" s="20"/>
      <c r="AG56" s="19"/>
      <c r="AH56" s="20"/>
      <c r="AI56" s="19"/>
      <c r="AJ56" s="20"/>
      <c r="AK56" s="19"/>
      <c r="AL56" s="20"/>
      <c r="AM56" s="19"/>
      <c r="AN56" s="20"/>
      <c r="AO56" s="19"/>
      <c r="AP56" s="20"/>
      <c r="AQ56" s="19"/>
      <c r="AR56" s="20"/>
      <c r="AS56" s="19"/>
      <c r="AT56" s="20"/>
      <c r="AU56" s="19"/>
      <c r="AV56" s="20"/>
      <c r="AW56" s="19"/>
      <c r="AX56" s="20"/>
      <c r="AY56" s="8" t="s">
        <v>97</v>
      </c>
      <c r="AZ56" s="14">
        <v>0.4355</v>
      </c>
      <c r="BA56" s="1" t="s">
        <v>31</v>
      </c>
      <c r="BB56" s="7">
        <v>0.51549999999999996</v>
      </c>
      <c r="BC56" s="4" t="s">
        <v>71</v>
      </c>
      <c r="BD56" s="5">
        <v>0.50619999999999998</v>
      </c>
      <c r="BE56" s="4" t="s">
        <v>97</v>
      </c>
      <c r="BF56" s="5">
        <v>0.37919999999999998</v>
      </c>
      <c r="BG56" s="4" t="s">
        <v>97</v>
      </c>
      <c r="BH56" s="5">
        <v>0.308</v>
      </c>
      <c r="BI56" s="4" t="s">
        <v>98</v>
      </c>
      <c r="BJ56" s="5">
        <v>0.43409999999999999</v>
      </c>
      <c r="BK56" s="4" t="s">
        <v>98</v>
      </c>
      <c r="BL56" s="5">
        <v>0.53549999999999998</v>
      </c>
    </row>
    <row r="57" spans="2:64" ht="12" thickBot="1" x14ac:dyDescent="0.25">
      <c r="B57" s="24" t="s">
        <v>4</v>
      </c>
      <c r="C57" s="5">
        <v>0.50739999999999996</v>
      </c>
      <c r="D57" s="229" t="s">
        <v>4</v>
      </c>
      <c r="E57" s="5">
        <v>0.53949999999999998</v>
      </c>
      <c r="F57" s="229" t="s">
        <v>4</v>
      </c>
      <c r="G57" s="5">
        <v>0.58020000000000005</v>
      </c>
      <c r="H57" s="229" t="s">
        <v>4</v>
      </c>
      <c r="I57" s="5">
        <v>0.56120000000000003</v>
      </c>
      <c r="J57" s="229" t="s">
        <v>4</v>
      </c>
      <c r="K57" s="24" t="s">
        <v>93</v>
      </c>
      <c r="M57" s="4" t="s">
        <v>80</v>
      </c>
      <c r="N57" s="5">
        <v>0.39879999999999999</v>
      </c>
      <c r="O57" s="15" t="s">
        <v>101</v>
      </c>
      <c r="P57" s="7">
        <v>0.51090000000000002</v>
      </c>
      <c r="Q57" s="15" t="s">
        <v>32</v>
      </c>
      <c r="R57" s="7">
        <v>0.43259999999999998</v>
      </c>
      <c r="S57" s="1" t="s">
        <v>101</v>
      </c>
      <c r="T57" s="7">
        <v>0.58460000000000001</v>
      </c>
      <c r="U57" s="1" t="s">
        <v>21</v>
      </c>
      <c r="V57" s="7">
        <v>0.50309999999999999</v>
      </c>
      <c r="W57" s="1" t="s">
        <v>87</v>
      </c>
      <c r="X57" s="7">
        <v>0.51300000000000001</v>
      </c>
      <c r="Y57" s="1" t="s">
        <v>31</v>
      </c>
      <c r="Z57" s="7">
        <v>0.54569999999999996</v>
      </c>
      <c r="AA57" s="1" t="s">
        <v>85</v>
      </c>
      <c r="AB57" s="14">
        <v>0.5333</v>
      </c>
      <c r="AC57" s="19"/>
      <c r="AD57" s="20"/>
      <c r="AE57" s="19"/>
      <c r="AF57" s="20"/>
      <c r="AG57" s="19"/>
      <c r="AH57" s="20"/>
      <c r="AI57" s="19"/>
      <c r="AJ57" s="20"/>
      <c r="AK57" s="19"/>
      <c r="AL57" s="20"/>
      <c r="AM57" s="19"/>
      <c r="AN57" s="20"/>
      <c r="AO57" s="19"/>
      <c r="AP57" s="20"/>
      <c r="AQ57" s="19"/>
      <c r="AR57" s="20"/>
      <c r="AS57" s="19"/>
      <c r="AT57" s="20"/>
      <c r="AU57" s="19"/>
      <c r="AV57" s="20"/>
      <c r="AW57" s="19"/>
      <c r="AX57" s="20"/>
      <c r="AY57" s="1" t="s">
        <v>17</v>
      </c>
      <c r="AZ57" s="9">
        <v>0.53390000000000004</v>
      </c>
      <c r="BA57" s="13" t="s">
        <v>85</v>
      </c>
      <c r="BB57" s="14">
        <v>0.48359999999999997</v>
      </c>
      <c r="BC57" s="4" t="s">
        <v>109</v>
      </c>
      <c r="BD57" s="5">
        <v>0.4254</v>
      </c>
      <c r="BE57" s="4" t="s">
        <v>109</v>
      </c>
      <c r="BF57" s="5">
        <v>0.37919999999999998</v>
      </c>
      <c r="BG57" s="4" t="s">
        <v>109</v>
      </c>
      <c r="BH57" s="5">
        <v>0.308</v>
      </c>
      <c r="BI57" s="4" t="s">
        <v>99</v>
      </c>
      <c r="BJ57" s="5">
        <v>0.43409999999999999</v>
      </c>
      <c r="BK57" s="4" t="s">
        <v>99</v>
      </c>
      <c r="BL57" s="5">
        <v>0.53549999999999998</v>
      </c>
    </row>
    <row r="58" spans="2:64" ht="12" thickBot="1" x14ac:dyDescent="0.25">
      <c r="B58" s="24" t="s">
        <v>93</v>
      </c>
      <c r="D58" s="229" t="s">
        <v>93</v>
      </c>
      <c r="E58" s="5">
        <v>0.36649999999999999</v>
      </c>
      <c r="F58" s="229" t="s">
        <v>93</v>
      </c>
      <c r="G58" s="5">
        <v>0.48099999999999998</v>
      </c>
      <c r="H58" s="229" t="s">
        <v>93</v>
      </c>
      <c r="I58" s="5">
        <v>0.45419999999999999</v>
      </c>
      <c r="J58" s="229" t="s">
        <v>93</v>
      </c>
      <c r="K58" s="15" t="s">
        <v>95</v>
      </c>
      <c r="M58" s="15" t="s">
        <v>100</v>
      </c>
      <c r="N58" s="5">
        <v>0.59550000000000003</v>
      </c>
      <c r="O58" s="4" t="s">
        <v>107</v>
      </c>
      <c r="P58" s="7">
        <v>0.4466</v>
      </c>
      <c r="Q58" s="1" t="s">
        <v>21</v>
      </c>
      <c r="R58" s="7">
        <v>0.60760000000000003</v>
      </c>
      <c r="S58" s="24" t="s">
        <v>107</v>
      </c>
      <c r="T58" s="7">
        <v>0.36080000000000001</v>
      </c>
      <c r="U58" s="1" t="s">
        <v>26</v>
      </c>
      <c r="V58" s="7">
        <v>0.48970000000000002</v>
      </c>
      <c r="W58" s="15" t="s">
        <v>96</v>
      </c>
      <c r="X58" s="14">
        <v>0.41410000000000002</v>
      </c>
      <c r="Y58" s="1" t="s">
        <v>85</v>
      </c>
      <c r="Z58" s="14">
        <v>0.58140000000000003</v>
      </c>
      <c r="AA58" s="24" t="s">
        <v>47</v>
      </c>
      <c r="AB58" s="9">
        <v>0.43580000000000002</v>
      </c>
      <c r="AC58" s="19"/>
      <c r="AD58" s="20"/>
      <c r="AE58" s="19"/>
      <c r="AF58" s="20"/>
      <c r="AG58" s="19"/>
      <c r="AH58" s="20"/>
      <c r="AI58" s="19"/>
      <c r="AJ58" s="20"/>
      <c r="AK58" s="19"/>
      <c r="AL58" s="20"/>
      <c r="AM58" s="19"/>
      <c r="AN58" s="20"/>
      <c r="AO58" s="19"/>
      <c r="AP58" s="20"/>
      <c r="AQ58" s="19"/>
      <c r="AR58" s="20"/>
      <c r="AS58" s="19"/>
      <c r="AT58" s="20"/>
      <c r="AU58" s="19"/>
      <c r="AV58" s="20"/>
      <c r="AW58" s="19"/>
      <c r="AX58" s="20"/>
      <c r="AY58" s="1" t="s">
        <v>71</v>
      </c>
      <c r="AZ58" s="7">
        <v>0.45860000000000001</v>
      </c>
      <c r="BA58" s="25" t="s">
        <v>47</v>
      </c>
      <c r="BB58" s="9">
        <v>0.46489999999999998</v>
      </c>
      <c r="BC58" s="4" t="s">
        <v>10</v>
      </c>
      <c r="BD58" s="5">
        <v>0.56669999999999998</v>
      </c>
      <c r="BE58" s="4" t="s">
        <v>9</v>
      </c>
      <c r="BF58" s="5">
        <v>0.56910000000000005</v>
      </c>
      <c r="BG58" s="4" t="s">
        <v>16</v>
      </c>
      <c r="BH58" s="5">
        <v>0.43690000000000001</v>
      </c>
      <c r="BI58" s="4" t="s">
        <v>30</v>
      </c>
      <c r="BJ58" s="5">
        <v>0.496</v>
      </c>
      <c r="BK58" s="4" t="s">
        <v>16</v>
      </c>
      <c r="BL58" s="5">
        <v>0.53879999999999995</v>
      </c>
    </row>
    <row r="59" spans="2:64" ht="12" thickBot="1" x14ac:dyDescent="0.25">
      <c r="B59" s="15" t="s">
        <v>95</v>
      </c>
      <c r="D59" s="38" t="s">
        <v>95</v>
      </c>
      <c r="F59" s="38" t="s">
        <v>95</v>
      </c>
      <c r="G59" s="5">
        <v>0.47339999999999999</v>
      </c>
      <c r="H59" s="38" t="s">
        <v>95</v>
      </c>
      <c r="I59" s="5">
        <v>0.2893</v>
      </c>
      <c r="J59" s="38" t="s">
        <v>95</v>
      </c>
      <c r="K59" s="4" t="s">
        <v>76</v>
      </c>
      <c r="L59" s="5">
        <v>0.4859</v>
      </c>
      <c r="M59" s="4" t="s">
        <v>59</v>
      </c>
      <c r="N59" s="5">
        <v>0.4496</v>
      </c>
      <c r="O59" s="4" t="s">
        <v>61</v>
      </c>
      <c r="P59" s="7">
        <v>0.44440000000000002</v>
      </c>
      <c r="Q59" s="1" t="s">
        <v>26</v>
      </c>
      <c r="R59" s="7">
        <v>0.49809999999999999</v>
      </c>
      <c r="S59" s="4" t="s">
        <v>61</v>
      </c>
      <c r="T59" s="7">
        <v>0.48430000000000001</v>
      </c>
      <c r="U59" s="1" t="s">
        <v>101</v>
      </c>
      <c r="V59" s="7">
        <v>0.53390000000000004</v>
      </c>
      <c r="W59" s="15" t="s">
        <v>92</v>
      </c>
      <c r="X59" s="9">
        <v>0.50049999999999994</v>
      </c>
      <c r="Y59" s="4" t="s">
        <v>47</v>
      </c>
      <c r="Z59" s="9">
        <v>0.4486</v>
      </c>
      <c r="AA59" s="15" t="s">
        <v>50</v>
      </c>
      <c r="AB59" s="7">
        <v>0.53459999999999996</v>
      </c>
      <c r="AC59" s="19"/>
      <c r="AD59" s="20"/>
      <c r="AE59" s="19"/>
      <c r="AF59" s="20"/>
      <c r="AG59" s="19"/>
      <c r="AH59" s="20"/>
      <c r="AI59" s="21"/>
      <c r="AJ59" s="22"/>
      <c r="AK59" s="19"/>
      <c r="AL59" s="20"/>
      <c r="AM59" s="19"/>
      <c r="AN59" s="20"/>
      <c r="AO59" s="21"/>
      <c r="AP59" s="22"/>
      <c r="AQ59" s="19"/>
      <c r="AR59" s="20"/>
      <c r="AS59" s="19"/>
      <c r="AT59" s="20"/>
      <c r="AU59" s="19"/>
      <c r="AV59" s="20"/>
      <c r="AW59" s="19"/>
      <c r="AX59" s="20"/>
      <c r="AY59" s="1" t="s">
        <v>109</v>
      </c>
      <c r="AZ59" s="7">
        <v>0.4355</v>
      </c>
      <c r="BA59" s="1" t="s">
        <v>50</v>
      </c>
      <c r="BB59" s="7">
        <v>0.4894</v>
      </c>
      <c r="BC59" s="4" t="s">
        <v>74</v>
      </c>
      <c r="BD59" s="5">
        <v>0.439</v>
      </c>
      <c r="BE59" s="4" t="s">
        <v>10</v>
      </c>
      <c r="BF59" s="5">
        <v>0.56910000000000005</v>
      </c>
      <c r="BG59" s="4" t="s">
        <v>17</v>
      </c>
      <c r="BH59" s="5">
        <v>0.43690000000000001</v>
      </c>
      <c r="BI59" s="4" t="s">
        <v>31</v>
      </c>
      <c r="BJ59" s="5">
        <v>0.496</v>
      </c>
      <c r="BK59" s="4" t="s">
        <v>17</v>
      </c>
      <c r="BL59" s="5">
        <v>0.53879999999999995</v>
      </c>
    </row>
    <row r="60" spans="2:64" ht="12" thickBot="1" x14ac:dyDescent="0.25">
      <c r="B60" s="4" t="s">
        <v>76</v>
      </c>
      <c r="C60" s="5">
        <v>0.4859</v>
      </c>
      <c r="D60" s="228" t="s">
        <v>76</v>
      </c>
      <c r="E60" s="5">
        <v>0.51939999999999997</v>
      </c>
      <c r="F60" s="228" t="s">
        <v>76</v>
      </c>
      <c r="G60" s="5">
        <v>0.48159999999999997</v>
      </c>
      <c r="H60" s="228" t="s">
        <v>76</v>
      </c>
      <c r="I60" s="5">
        <v>0.47210000000000002</v>
      </c>
      <c r="J60" s="228" t="s">
        <v>76</v>
      </c>
      <c r="K60" s="4" t="s">
        <v>63</v>
      </c>
      <c r="L60" s="5"/>
      <c r="M60" s="4" t="s">
        <v>14</v>
      </c>
      <c r="N60" s="5">
        <v>0.55769999999999997</v>
      </c>
      <c r="O60" s="4" t="s">
        <v>104</v>
      </c>
      <c r="P60" s="14">
        <v>0.49020000000000002</v>
      </c>
      <c r="Q60" s="1" t="s">
        <v>101</v>
      </c>
      <c r="R60" s="7">
        <v>0.55889999999999995</v>
      </c>
      <c r="S60" s="4" t="s">
        <v>104</v>
      </c>
      <c r="T60" s="14">
        <v>0.48010000000000003</v>
      </c>
      <c r="U60" s="4" t="s">
        <v>107</v>
      </c>
      <c r="V60" s="7">
        <v>0.31709999999999999</v>
      </c>
      <c r="W60" s="15" t="s">
        <v>12</v>
      </c>
      <c r="X60" s="7">
        <v>0.54300000000000004</v>
      </c>
      <c r="Y60" s="15" t="s">
        <v>50</v>
      </c>
      <c r="Z60" s="7">
        <v>0.49469999999999997</v>
      </c>
      <c r="AA60" s="15" t="s">
        <v>97</v>
      </c>
      <c r="AB60" s="7">
        <v>0.43459999999999999</v>
      </c>
      <c r="AC60" s="19"/>
      <c r="AD60" s="20"/>
      <c r="AE60" s="19"/>
      <c r="AF60" s="20"/>
      <c r="AG60" s="19"/>
      <c r="AH60" s="20"/>
      <c r="AK60" s="19"/>
      <c r="AL60" s="20"/>
      <c r="AM60" s="19"/>
      <c r="AN60" s="20"/>
      <c r="AQ60" s="19"/>
      <c r="AR60" s="20"/>
      <c r="AS60" s="19"/>
      <c r="AT60" s="20"/>
      <c r="AU60" s="19"/>
      <c r="AV60" s="20"/>
      <c r="AW60" s="19"/>
      <c r="AX60" s="20"/>
      <c r="AY60" s="1" t="s">
        <v>10</v>
      </c>
      <c r="AZ60" s="7">
        <v>0.50580000000000003</v>
      </c>
      <c r="BA60" s="1" t="s">
        <v>97</v>
      </c>
      <c r="BB60" s="7">
        <v>0.46920000000000001</v>
      </c>
      <c r="BE60" s="4" t="s">
        <v>73</v>
      </c>
      <c r="BF60" s="5">
        <v>0.44800000000000001</v>
      </c>
      <c r="BG60" s="4" t="s">
        <v>70</v>
      </c>
      <c r="BH60" s="5">
        <v>0.39050000000000001</v>
      </c>
      <c r="BI60" s="4" t="s">
        <v>19</v>
      </c>
      <c r="BJ60" s="5">
        <v>0.47889999999999999</v>
      </c>
      <c r="BK60" s="4" t="s">
        <v>97</v>
      </c>
      <c r="BL60" s="5">
        <v>0.34510000000000002</v>
      </c>
    </row>
    <row r="61" spans="2:64" ht="12" thickBot="1" x14ac:dyDescent="0.25">
      <c r="B61" s="4" t="s">
        <v>63</v>
      </c>
      <c r="C61" s="12"/>
      <c r="D61" s="228" t="s">
        <v>63</v>
      </c>
      <c r="F61" s="228" t="s">
        <v>63</v>
      </c>
      <c r="G61" s="12"/>
      <c r="H61" s="228" t="s">
        <v>63</v>
      </c>
      <c r="I61" s="5">
        <v>0.54710000000000003</v>
      </c>
      <c r="J61" s="228" t="s">
        <v>63</v>
      </c>
      <c r="K61" s="4" t="s">
        <v>98</v>
      </c>
      <c r="L61" s="5">
        <v>0.5242</v>
      </c>
      <c r="M61" s="4" t="s">
        <v>94</v>
      </c>
      <c r="N61" s="5">
        <v>0.52829999999999999</v>
      </c>
      <c r="O61" s="8" t="s">
        <v>90</v>
      </c>
      <c r="P61" s="9">
        <v>0.40089999999999998</v>
      </c>
      <c r="Q61" s="24" t="s">
        <v>107</v>
      </c>
      <c r="R61" s="14">
        <v>0.45090000000000002</v>
      </c>
      <c r="S61" s="15" t="s">
        <v>90</v>
      </c>
      <c r="T61" s="7">
        <v>0.44579999999999997</v>
      </c>
      <c r="U61" s="4" t="s">
        <v>104</v>
      </c>
      <c r="V61" s="14">
        <v>0.55349999999999999</v>
      </c>
      <c r="W61" s="15" t="s">
        <v>31</v>
      </c>
      <c r="X61" s="7">
        <v>0.52939999999999998</v>
      </c>
      <c r="Y61" s="1" t="s">
        <v>27</v>
      </c>
      <c r="Z61" s="7">
        <v>0.48270000000000002</v>
      </c>
      <c r="AA61" s="24" t="s">
        <v>108</v>
      </c>
      <c r="AB61" s="7">
        <v>0.34689999999999999</v>
      </c>
      <c r="AC61" s="19"/>
      <c r="AD61" s="20"/>
      <c r="AE61" s="21"/>
      <c r="AF61" s="22"/>
      <c r="AG61" s="19"/>
      <c r="AH61" s="20"/>
      <c r="AK61" s="19"/>
      <c r="AL61" s="20"/>
      <c r="AM61" s="19"/>
      <c r="AN61" s="20"/>
      <c r="AQ61" s="21"/>
      <c r="AR61" s="22"/>
      <c r="AS61" s="19"/>
      <c r="AT61" s="20"/>
      <c r="AU61" s="19"/>
      <c r="AV61" s="20"/>
      <c r="AW61" s="19"/>
      <c r="AX61" s="20"/>
      <c r="AY61" s="1" t="s">
        <v>74</v>
      </c>
      <c r="AZ61" s="7">
        <v>0.48130000000000001</v>
      </c>
      <c r="BA61" s="1" t="s">
        <v>17</v>
      </c>
      <c r="BB61" s="7">
        <v>0.60519999999999996</v>
      </c>
      <c r="BE61" s="4" t="s">
        <v>74</v>
      </c>
      <c r="BF61" s="5">
        <v>0.44800000000000001</v>
      </c>
      <c r="BG61" s="4" t="s">
        <v>71</v>
      </c>
      <c r="BH61" s="5">
        <v>0.39050000000000001</v>
      </c>
      <c r="BI61" s="4" t="s">
        <v>33</v>
      </c>
      <c r="BJ61" s="5">
        <v>0.47889999999999999</v>
      </c>
      <c r="BK61" s="4" t="s">
        <v>109</v>
      </c>
      <c r="BL61" s="5">
        <v>0.34510000000000002</v>
      </c>
    </row>
    <row r="62" spans="2:64" ht="12" thickBot="1" x14ac:dyDescent="0.25">
      <c r="B62" s="4" t="s">
        <v>64</v>
      </c>
      <c r="D62" s="228" t="s">
        <v>64</v>
      </c>
      <c r="F62" s="228" t="s">
        <v>64</v>
      </c>
      <c r="G62" s="5">
        <v>0.53680000000000005</v>
      </c>
      <c r="H62" s="228" t="s">
        <v>64</v>
      </c>
      <c r="J62" s="228" t="s">
        <v>64</v>
      </c>
      <c r="K62" s="4" t="s">
        <v>103</v>
      </c>
      <c r="L62" s="5">
        <v>0.47920000000000001</v>
      </c>
      <c r="M62" s="4" t="s">
        <v>32</v>
      </c>
      <c r="N62" s="5">
        <v>0.56910000000000005</v>
      </c>
      <c r="O62" s="24" t="s">
        <v>99</v>
      </c>
      <c r="P62" s="7">
        <v>0.48799999999999999</v>
      </c>
      <c r="Q62" s="4" t="s">
        <v>61</v>
      </c>
      <c r="R62" s="9">
        <v>0.51819999999999999</v>
      </c>
      <c r="S62" s="4" t="s">
        <v>99</v>
      </c>
      <c r="T62" s="7">
        <v>0.51490000000000002</v>
      </c>
      <c r="U62" s="8" t="s">
        <v>90</v>
      </c>
      <c r="V62" s="9">
        <v>0.43930000000000002</v>
      </c>
      <c r="W62" s="24" t="s">
        <v>47</v>
      </c>
      <c r="X62" s="7">
        <v>0.48330000000000001</v>
      </c>
      <c r="Y62" s="1" t="s">
        <v>97</v>
      </c>
      <c r="Z62" s="7">
        <v>0.41199999999999998</v>
      </c>
      <c r="AA62" s="1" t="s">
        <v>71</v>
      </c>
      <c r="AB62" s="7">
        <v>0.51480000000000004</v>
      </c>
      <c r="AC62" s="19"/>
      <c r="AD62" s="20"/>
      <c r="AG62" s="19"/>
      <c r="AH62" s="20"/>
      <c r="AK62" s="19"/>
      <c r="AL62" s="20"/>
      <c r="AM62" s="21"/>
      <c r="AN62" s="22"/>
      <c r="AS62" s="19"/>
      <c r="AT62" s="20"/>
      <c r="AU62" s="19"/>
      <c r="AV62" s="20"/>
      <c r="AW62" s="19"/>
      <c r="AX62" s="20"/>
      <c r="AY62" s="19"/>
      <c r="AZ62" s="20"/>
      <c r="BA62" s="1" t="s">
        <v>71</v>
      </c>
      <c r="BB62" s="7">
        <v>0.47710000000000002</v>
      </c>
      <c r="BG62" s="4" t="s">
        <v>73</v>
      </c>
      <c r="BH62" s="5">
        <v>0.51990000000000003</v>
      </c>
      <c r="BI62" s="4" t="s">
        <v>16</v>
      </c>
      <c r="BJ62" s="5">
        <v>0.56769999999999998</v>
      </c>
      <c r="BK62" s="4" t="s">
        <v>73</v>
      </c>
      <c r="BL62" s="5">
        <v>0.47449999999999998</v>
      </c>
    </row>
    <row r="63" spans="2:64" ht="12" thickBot="1" x14ac:dyDescent="0.25">
      <c r="B63" s="4" t="s">
        <v>98</v>
      </c>
      <c r="C63" s="5">
        <v>0.5242</v>
      </c>
      <c r="D63" s="228" t="s">
        <v>98</v>
      </c>
      <c r="E63" s="5">
        <v>0.46989999999999998</v>
      </c>
      <c r="F63" s="228" t="s">
        <v>98</v>
      </c>
      <c r="G63" s="5">
        <v>0.60760000000000003</v>
      </c>
      <c r="H63" s="228" t="s">
        <v>98</v>
      </c>
      <c r="I63" s="5">
        <v>0.49740000000000001</v>
      </c>
      <c r="J63" s="228" t="s">
        <v>98</v>
      </c>
      <c r="K63" s="4" t="s">
        <v>80</v>
      </c>
      <c r="L63" s="5">
        <v>0.46439999999999998</v>
      </c>
      <c r="M63" s="4" t="s">
        <v>21</v>
      </c>
      <c r="N63" s="5">
        <v>0.55710000000000004</v>
      </c>
      <c r="O63" s="15" t="s">
        <v>96</v>
      </c>
      <c r="P63" s="7">
        <v>0.45100000000000001</v>
      </c>
      <c r="Q63" s="4" t="s">
        <v>104</v>
      </c>
      <c r="R63" s="7">
        <v>0.45750000000000002</v>
      </c>
      <c r="S63" s="1" t="s">
        <v>87</v>
      </c>
      <c r="T63" s="7">
        <v>0.46929999999999999</v>
      </c>
      <c r="U63" s="1" t="s">
        <v>99</v>
      </c>
      <c r="V63" s="7">
        <v>0.5998</v>
      </c>
      <c r="W63" s="15" t="s">
        <v>33</v>
      </c>
      <c r="X63" s="7">
        <v>0.4481</v>
      </c>
      <c r="Y63" s="24" t="s">
        <v>108</v>
      </c>
      <c r="Z63" s="7">
        <v>0.36099999999999999</v>
      </c>
      <c r="AA63" s="8" t="s">
        <v>109</v>
      </c>
      <c r="AB63" s="7">
        <v>0.43459999999999999</v>
      </c>
      <c r="AC63" s="21"/>
      <c r="AD63" s="22"/>
      <c r="AG63" s="19"/>
      <c r="AH63" s="20"/>
      <c r="AK63" s="19"/>
      <c r="AL63" s="20"/>
      <c r="AS63" s="19"/>
      <c r="AT63" s="20"/>
      <c r="AU63" s="19"/>
      <c r="AV63" s="20"/>
      <c r="AW63" s="19"/>
      <c r="AX63" s="20"/>
      <c r="AY63" s="19"/>
      <c r="AZ63" s="20"/>
      <c r="BA63" s="1" t="s">
        <v>109</v>
      </c>
      <c r="BB63" s="7">
        <v>0.46920000000000001</v>
      </c>
      <c r="BG63" s="4" t="s">
        <v>74</v>
      </c>
      <c r="BH63" s="5">
        <v>0.51990000000000003</v>
      </c>
      <c r="BI63" s="4" t="s">
        <v>17</v>
      </c>
      <c r="BJ63" s="5">
        <v>0.56769999999999998</v>
      </c>
      <c r="BK63" s="4" t="s">
        <v>74</v>
      </c>
      <c r="BL63" s="5">
        <v>0.47449999999999998</v>
      </c>
    </row>
    <row r="64" spans="2:64" ht="12" thickBot="1" x14ac:dyDescent="0.25">
      <c r="B64" s="4" t="s">
        <v>103</v>
      </c>
      <c r="C64" s="5">
        <v>0.47920000000000001</v>
      </c>
      <c r="D64" s="228" t="s">
        <v>103</v>
      </c>
      <c r="E64" s="5">
        <v>0.4793</v>
      </c>
      <c r="F64" s="228" t="s">
        <v>103</v>
      </c>
      <c r="G64" s="5">
        <v>0.53400000000000003</v>
      </c>
      <c r="H64" s="228" t="s">
        <v>103</v>
      </c>
      <c r="I64" s="5">
        <v>0.47689999999999999</v>
      </c>
      <c r="J64" s="228" t="s">
        <v>103</v>
      </c>
      <c r="K64" s="15" t="s">
        <v>100</v>
      </c>
      <c r="L64" s="5">
        <v>0.55830000000000002</v>
      </c>
      <c r="M64" s="4" t="s">
        <v>6</v>
      </c>
      <c r="N64" s="5">
        <v>0.58450000000000002</v>
      </c>
      <c r="O64" s="15" t="s">
        <v>92</v>
      </c>
      <c r="P64" s="7">
        <v>0.46689999999999998</v>
      </c>
      <c r="Q64" s="15" t="s">
        <v>90</v>
      </c>
      <c r="R64" s="7">
        <v>0.50680000000000003</v>
      </c>
      <c r="S64" s="1" t="s">
        <v>92</v>
      </c>
      <c r="T64" s="7">
        <v>0.46850000000000003</v>
      </c>
      <c r="U64" s="1" t="s">
        <v>87</v>
      </c>
      <c r="V64" s="7">
        <v>0.44669999999999999</v>
      </c>
      <c r="W64" s="15" t="s">
        <v>50</v>
      </c>
      <c r="X64" s="7">
        <v>0.4748</v>
      </c>
      <c r="Y64" s="1" t="s">
        <v>71</v>
      </c>
      <c r="Z64" s="7">
        <v>0.47520000000000001</v>
      </c>
      <c r="AA64" s="1" t="s">
        <v>10</v>
      </c>
      <c r="AB64" s="7">
        <v>0.51980000000000004</v>
      </c>
      <c r="AG64" s="19"/>
      <c r="AH64" s="20"/>
      <c r="AK64" s="19"/>
      <c r="AL64" s="20"/>
      <c r="AS64" s="21"/>
      <c r="AT64" s="22"/>
      <c r="AU64" s="19"/>
      <c r="AV64" s="20"/>
      <c r="AW64" s="21"/>
      <c r="AX64" s="22"/>
      <c r="AY64" s="19"/>
      <c r="AZ64" s="20"/>
      <c r="BA64" s="1" t="s">
        <v>10</v>
      </c>
      <c r="BB64" s="7">
        <v>0.55600000000000005</v>
      </c>
      <c r="BI64" s="4" t="s">
        <v>70</v>
      </c>
      <c r="BJ64" s="5">
        <v>0.40160000000000001</v>
      </c>
    </row>
    <row r="65" spans="2:62" ht="12" thickBot="1" x14ac:dyDescent="0.25">
      <c r="B65" s="4" t="s">
        <v>80</v>
      </c>
      <c r="C65" s="5">
        <v>0.44419999999999998</v>
      </c>
      <c r="D65" s="228" t="s">
        <v>80</v>
      </c>
      <c r="E65" s="5">
        <v>0.38929999999999998</v>
      </c>
      <c r="F65" s="228" t="s">
        <v>80</v>
      </c>
      <c r="G65" s="5">
        <v>0.33710000000000001</v>
      </c>
      <c r="H65" s="228" t="s">
        <v>80</v>
      </c>
      <c r="I65" s="5">
        <v>0.4748</v>
      </c>
      <c r="J65" s="228" t="s">
        <v>80</v>
      </c>
      <c r="K65" s="15" t="s">
        <v>59</v>
      </c>
      <c r="L65" s="5">
        <v>0.38150000000000001</v>
      </c>
      <c r="M65" s="4" t="s">
        <v>26</v>
      </c>
      <c r="N65" s="5">
        <v>0.48920000000000002</v>
      </c>
      <c r="O65" s="1" t="s">
        <v>12</v>
      </c>
      <c r="P65" s="7">
        <v>0.56969999999999998</v>
      </c>
      <c r="Q65" s="4" t="s">
        <v>99</v>
      </c>
      <c r="R65" s="7">
        <v>0.49370000000000003</v>
      </c>
      <c r="S65" s="15" t="s">
        <v>12</v>
      </c>
      <c r="T65" s="7">
        <v>0.59740000000000004</v>
      </c>
      <c r="U65" s="15" t="s">
        <v>96</v>
      </c>
      <c r="V65" s="7">
        <v>0.40629999999999999</v>
      </c>
      <c r="W65" s="1" t="s">
        <v>27</v>
      </c>
      <c r="X65" s="7">
        <v>0.4889</v>
      </c>
      <c r="Y65" s="8" t="s">
        <v>109</v>
      </c>
      <c r="Z65" s="7">
        <v>0.41199999999999998</v>
      </c>
      <c r="AA65" s="1" t="s">
        <v>74</v>
      </c>
      <c r="AB65" s="7">
        <v>0.54810000000000003</v>
      </c>
      <c r="AG65" s="21"/>
      <c r="AH65" s="22"/>
      <c r="AK65" s="19"/>
      <c r="AL65" s="20"/>
      <c r="AU65" s="19"/>
      <c r="AV65" s="20"/>
      <c r="AY65" s="19"/>
      <c r="AZ65" s="20"/>
      <c r="BA65" s="1" t="s">
        <v>74</v>
      </c>
      <c r="BB65" s="7">
        <v>0.49869999999999998</v>
      </c>
      <c r="BI65" s="4" t="s">
        <v>71</v>
      </c>
      <c r="BJ65" s="5">
        <v>0.40160000000000001</v>
      </c>
    </row>
    <row r="66" spans="2:62" ht="12" thickBot="1" x14ac:dyDescent="0.25">
      <c r="B66" s="15" t="s">
        <v>100</v>
      </c>
      <c r="C66" s="5">
        <v>0.55830000000000002</v>
      </c>
      <c r="D66" s="38" t="s">
        <v>100</v>
      </c>
      <c r="E66" s="5">
        <v>0.57099999999999995</v>
      </c>
      <c r="F66" s="38" t="s">
        <v>100</v>
      </c>
      <c r="G66" s="5">
        <v>0.53180000000000005</v>
      </c>
      <c r="H66" s="38" t="s">
        <v>100</v>
      </c>
      <c r="J66" s="38" t="s">
        <v>100</v>
      </c>
      <c r="K66" s="4" t="s">
        <v>14</v>
      </c>
      <c r="L66" s="5">
        <v>0.48949999999999999</v>
      </c>
      <c r="M66" s="15" t="s">
        <v>101</v>
      </c>
      <c r="N66" s="5">
        <v>0.59550000000000003</v>
      </c>
      <c r="O66" s="1" t="s">
        <v>31</v>
      </c>
      <c r="P66" s="7">
        <v>0.5131</v>
      </c>
      <c r="Q66" s="15" t="s">
        <v>87</v>
      </c>
      <c r="R66" s="7">
        <v>0.52939999999999998</v>
      </c>
      <c r="S66" s="15" t="s">
        <v>31</v>
      </c>
      <c r="T66" s="7">
        <v>0.44569999999999999</v>
      </c>
      <c r="U66" s="15" t="s">
        <v>92</v>
      </c>
      <c r="V66" s="7">
        <v>0.45679999999999998</v>
      </c>
      <c r="W66" s="1" t="s">
        <v>97</v>
      </c>
      <c r="X66" s="7">
        <v>0.49280000000000002</v>
      </c>
      <c r="Y66" s="1" t="s">
        <v>10</v>
      </c>
      <c r="Z66" s="7">
        <v>0.62860000000000005</v>
      </c>
      <c r="AA66" s="19"/>
      <c r="AB66" s="20"/>
      <c r="AK66" s="21"/>
      <c r="AL66" s="22"/>
      <c r="AU66" s="19"/>
      <c r="AV66" s="20"/>
      <c r="AY66" s="19"/>
      <c r="AZ66" s="20"/>
      <c r="BA66" s="19"/>
      <c r="BB66" s="20"/>
      <c r="BI66" s="4" t="s">
        <v>97</v>
      </c>
      <c r="BJ66" s="5">
        <v>0.49180000000000001</v>
      </c>
    </row>
    <row r="67" spans="2:62" ht="12" thickBot="1" x14ac:dyDescent="0.25">
      <c r="B67" s="15" t="s">
        <v>59</v>
      </c>
      <c r="C67" s="5">
        <v>0.38150000000000001</v>
      </c>
      <c r="D67" s="38" t="s">
        <v>59</v>
      </c>
      <c r="E67" s="5">
        <v>0.40820000000000001</v>
      </c>
      <c r="F67" s="38" t="s">
        <v>59</v>
      </c>
      <c r="G67" s="5">
        <v>0.41849999999999998</v>
      </c>
      <c r="H67" s="38" t="s">
        <v>59</v>
      </c>
      <c r="I67" s="5">
        <v>0.3891</v>
      </c>
      <c r="J67" s="38" t="s">
        <v>59</v>
      </c>
      <c r="K67" s="4" t="s">
        <v>94</v>
      </c>
      <c r="M67" s="24" t="s">
        <v>107</v>
      </c>
      <c r="N67" s="5">
        <v>0.45929999999999999</v>
      </c>
      <c r="O67" s="4" t="s">
        <v>47</v>
      </c>
      <c r="P67" s="7">
        <v>0.5131</v>
      </c>
      <c r="Q67" s="15" t="s">
        <v>96</v>
      </c>
      <c r="R67" s="7">
        <v>0.44409999999999999</v>
      </c>
      <c r="S67" s="1" t="s">
        <v>85</v>
      </c>
      <c r="T67" s="7">
        <v>0.54210000000000003</v>
      </c>
      <c r="U67" s="1" t="s">
        <v>31</v>
      </c>
      <c r="V67" s="7">
        <v>0.53600000000000003</v>
      </c>
      <c r="W67" s="24" t="s">
        <v>108</v>
      </c>
      <c r="X67" s="7">
        <v>0.33429999999999999</v>
      </c>
      <c r="Y67" s="1" t="s">
        <v>74</v>
      </c>
      <c r="Z67" s="7">
        <v>0.50270000000000004</v>
      </c>
      <c r="AA67" s="19"/>
      <c r="AB67" s="20"/>
      <c r="AU67" s="21"/>
      <c r="AV67" s="22"/>
      <c r="AY67" s="19"/>
      <c r="AZ67" s="20"/>
      <c r="BA67" s="19"/>
      <c r="BB67" s="20"/>
      <c r="BI67" s="4" t="s">
        <v>109</v>
      </c>
      <c r="BJ67" s="5">
        <v>0.49180000000000001</v>
      </c>
    </row>
    <row r="68" spans="2:62" ht="12" thickBot="1" x14ac:dyDescent="0.25">
      <c r="B68" s="4" t="s">
        <v>14</v>
      </c>
      <c r="C68" s="5">
        <v>0.48949999999999999</v>
      </c>
      <c r="D68" s="228" t="s">
        <v>14</v>
      </c>
      <c r="E68" s="5">
        <v>0.50919999999999999</v>
      </c>
      <c r="F68" s="228" t="s">
        <v>14</v>
      </c>
      <c r="G68" s="5">
        <v>0.53610000000000002</v>
      </c>
      <c r="H68" s="228" t="s">
        <v>14</v>
      </c>
      <c r="I68" s="5">
        <v>0.4859</v>
      </c>
      <c r="J68" s="228" t="s">
        <v>14</v>
      </c>
      <c r="K68" s="4" t="s">
        <v>21</v>
      </c>
      <c r="L68" s="5">
        <v>0.66249999999999998</v>
      </c>
      <c r="M68" s="24" t="s">
        <v>61</v>
      </c>
      <c r="N68" s="5">
        <v>0.50570000000000004</v>
      </c>
      <c r="O68" s="15" t="s">
        <v>50</v>
      </c>
      <c r="P68" s="7">
        <v>0.3836</v>
      </c>
      <c r="Q68" s="8" t="s">
        <v>92</v>
      </c>
      <c r="R68" s="7">
        <v>0.27700000000000002</v>
      </c>
      <c r="S68" s="24" t="s">
        <v>47</v>
      </c>
      <c r="T68" s="7">
        <v>0.47470000000000001</v>
      </c>
      <c r="U68" s="1" t="s">
        <v>85</v>
      </c>
      <c r="V68" s="7">
        <v>0.56999999999999995</v>
      </c>
      <c r="W68" s="1" t="s">
        <v>10</v>
      </c>
      <c r="X68" s="7">
        <v>0.62290000000000001</v>
      </c>
      <c r="Y68" s="19"/>
      <c r="Z68" s="20"/>
      <c r="AA68" s="19"/>
      <c r="AB68" s="20"/>
      <c r="AY68" s="19"/>
      <c r="AZ68" s="20"/>
      <c r="BA68" s="19"/>
      <c r="BB68" s="20"/>
      <c r="BI68" s="4" t="s">
        <v>73</v>
      </c>
      <c r="BJ68" s="5">
        <v>0.46800000000000003</v>
      </c>
    </row>
    <row r="69" spans="2:62" ht="12" thickBot="1" x14ac:dyDescent="0.25">
      <c r="B69" s="4" t="s">
        <v>94</v>
      </c>
      <c r="D69" s="228" t="s">
        <v>94</v>
      </c>
      <c r="E69" s="5">
        <v>0.36649999999999999</v>
      </c>
      <c r="F69" s="228" t="s">
        <v>94</v>
      </c>
      <c r="G69" s="5">
        <v>0.48099999999999998</v>
      </c>
      <c r="H69" s="228" t="s">
        <v>94</v>
      </c>
      <c r="I69" s="5">
        <v>0.45419999999999999</v>
      </c>
      <c r="J69" s="228" t="s">
        <v>94</v>
      </c>
      <c r="K69" s="4" t="s">
        <v>6</v>
      </c>
      <c r="L69" s="5">
        <v>0.55410000000000004</v>
      </c>
      <c r="M69" s="4" t="s">
        <v>104</v>
      </c>
      <c r="N69" s="5">
        <v>0.4985</v>
      </c>
      <c r="O69" s="1" t="s">
        <v>27</v>
      </c>
      <c r="P69" s="7">
        <v>0.51959999999999995</v>
      </c>
      <c r="Q69" s="1" t="s">
        <v>12</v>
      </c>
      <c r="R69" s="7">
        <v>0.5978</v>
      </c>
      <c r="S69" s="1" t="s">
        <v>33</v>
      </c>
      <c r="T69" s="7">
        <v>0.52190000000000003</v>
      </c>
      <c r="U69" s="24" t="s">
        <v>47</v>
      </c>
      <c r="V69" s="7">
        <v>0.51749999999999996</v>
      </c>
      <c r="W69" s="1" t="s">
        <v>74</v>
      </c>
      <c r="X69" s="7">
        <v>0.54010000000000002</v>
      </c>
      <c r="Y69" s="19"/>
      <c r="Z69" s="20"/>
      <c r="AA69" s="19"/>
      <c r="AB69" s="20"/>
      <c r="AY69" s="19"/>
      <c r="AZ69" s="20"/>
      <c r="BA69" s="19"/>
      <c r="BB69" s="20"/>
      <c r="BI69" s="4" t="s">
        <v>74</v>
      </c>
      <c r="BJ69" s="5">
        <v>0.46800000000000003</v>
      </c>
    </row>
    <row r="70" spans="2:62" ht="12" thickBot="1" x14ac:dyDescent="0.25">
      <c r="B70" s="4" t="s">
        <v>21</v>
      </c>
      <c r="C70" s="5">
        <v>0.66249999999999998</v>
      </c>
      <c r="D70" s="228" t="s">
        <v>21</v>
      </c>
      <c r="E70" s="5">
        <v>0.57389999999999997</v>
      </c>
      <c r="F70" s="228" t="s">
        <v>21</v>
      </c>
      <c r="G70" s="5">
        <v>0.57199999999999995</v>
      </c>
      <c r="H70" s="228" t="s">
        <v>21</v>
      </c>
      <c r="I70" s="5">
        <v>0.61819999999999997</v>
      </c>
      <c r="J70" s="228" t="s">
        <v>21</v>
      </c>
      <c r="K70" s="4" t="s">
        <v>26</v>
      </c>
      <c r="L70" s="5">
        <v>0.51390000000000002</v>
      </c>
      <c r="M70" s="15" t="s">
        <v>90</v>
      </c>
      <c r="N70" s="5">
        <v>0.44130000000000003</v>
      </c>
      <c r="O70" s="4" t="s">
        <v>108</v>
      </c>
      <c r="P70" s="7">
        <v>0.4466</v>
      </c>
      <c r="Q70" s="15" t="s">
        <v>31</v>
      </c>
      <c r="R70" s="7">
        <v>0.6079</v>
      </c>
      <c r="S70" s="1" t="s">
        <v>27</v>
      </c>
      <c r="T70" s="7">
        <v>0.56520000000000004</v>
      </c>
      <c r="U70" s="8" t="s">
        <v>33</v>
      </c>
      <c r="V70" s="7">
        <v>0.48970000000000002</v>
      </c>
      <c r="W70" s="19"/>
      <c r="X70" s="20"/>
      <c r="Y70" s="19"/>
      <c r="Z70" s="20"/>
      <c r="AA70" s="19"/>
      <c r="AB70" s="20"/>
      <c r="AY70" s="19"/>
      <c r="AZ70" s="20"/>
      <c r="BA70" s="19"/>
      <c r="BB70" s="20"/>
    </row>
    <row r="71" spans="2:62" ht="12" thickBot="1" x14ac:dyDescent="0.25">
      <c r="B71" s="4" t="s">
        <v>6</v>
      </c>
      <c r="C71" s="5">
        <v>0.55410000000000004</v>
      </c>
      <c r="D71" s="228" t="s">
        <v>6</v>
      </c>
      <c r="E71" s="5">
        <v>0.58079999999999998</v>
      </c>
      <c r="F71" s="228" t="s">
        <v>6</v>
      </c>
      <c r="G71" s="5">
        <v>0.6482</v>
      </c>
      <c r="H71" s="228" t="s">
        <v>6</v>
      </c>
      <c r="I71" s="5">
        <v>0.60109999999999997</v>
      </c>
      <c r="J71" s="228" t="s">
        <v>6</v>
      </c>
      <c r="K71" s="15" t="s">
        <v>101</v>
      </c>
      <c r="L71" s="5">
        <v>0.55830000000000002</v>
      </c>
      <c r="M71" s="4" t="s">
        <v>99</v>
      </c>
      <c r="N71" s="5">
        <v>0.50860000000000005</v>
      </c>
      <c r="O71" s="15" t="s">
        <v>17</v>
      </c>
      <c r="P71" s="7">
        <v>0.55449999999999999</v>
      </c>
      <c r="Q71" s="15" t="s">
        <v>85</v>
      </c>
      <c r="R71" s="7">
        <v>0.53690000000000004</v>
      </c>
      <c r="S71" s="1" t="s">
        <v>97</v>
      </c>
      <c r="T71" s="7">
        <v>0.38329999999999997</v>
      </c>
      <c r="U71" s="1" t="s">
        <v>50</v>
      </c>
      <c r="V71" s="7">
        <v>0.48039999999999999</v>
      </c>
      <c r="W71" s="19"/>
      <c r="X71" s="20"/>
      <c r="Y71" s="19"/>
      <c r="Z71" s="20"/>
      <c r="AA71" s="19"/>
      <c r="AB71" s="20"/>
      <c r="AY71" s="21"/>
      <c r="AZ71" s="22"/>
      <c r="BA71" s="19"/>
      <c r="BB71" s="20"/>
    </row>
    <row r="72" spans="2:62" ht="12" thickBot="1" x14ac:dyDescent="0.25">
      <c r="B72" s="4" t="s">
        <v>26</v>
      </c>
      <c r="C72" s="5">
        <v>0.51390000000000002</v>
      </c>
      <c r="D72" s="228" t="s">
        <v>26</v>
      </c>
      <c r="E72" s="5">
        <v>0.62050000000000005</v>
      </c>
      <c r="F72" s="228" t="s">
        <v>26</v>
      </c>
      <c r="G72" s="5">
        <v>0.59570000000000001</v>
      </c>
      <c r="H72" s="228" t="s">
        <v>26</v>
      </c>
      <c r="I72" s="5">
        <v>0.54779999999999995</v>
      </c>
      <c r="J72" s="228" t="s">
        <v>26</v>
      </c>
      <c r="K72" s="4" t="s">
        <v>66</v>
      </c>
      <c r="L72" s="5">
        <v>0.41499999999999998</v>
      </c>
      <c r="M72" s="15" t="s">
        <v>96</v>
      </c>
      <c r="N72" s="5">
        <v>0.47520000000000001</v>
      </c>
      <c r="O72" s="1" t="s">
        <v>71</v>
      </c>
      <c r="P72" s="7">
        <v>0.40089999999999998</v>
      </c>
      <c r="Q72" s="24" t="s">
        <v>47</v>
      </c>
      <c r="R72" s="7">
        <v>0.55059999999999998</v>
      </c>
      <c r="S72" s="25" t="s">
        <v>108</v>
      </c>
      <c r="T72" s="7">
        <v>0.36080000000000001</v>
      </c>
      <c r="U72" s="15" t="s">
        <v>27</v>
      </c>
      <c r="V72" s="7">
        <v>0.48970000000000002</v>
      </c>
      <c r="W72" s="19"/>
      <c r="X72" s="20"/>
      <c r="Y72" s="19"/>
      <c r="Z72" s="20"/>
      <c r="AA72" s="19"/>
      <c r="AB72" s="20"/>
      <c r="BA72" s="19"/>
      <c r="BB72" s="20"/>
    </row>
    <row r="73" spans="2:62" ht="12" thickBot="1" x14ac:dyDescent="0.25">
      <c r="B73" s="15" t="s">
        <v>101</v>
      </c>
      <c r="C73" s="5">
        <v>0.55830000000000002</v>
      </c>
      <c r="D73" s="38" t="s">
        <v>101</v>
      </c>
      <c r="E73" s="5">
        <v>0.57099999999999995</v>
      </c>
      <c r="F73" s="38" t="s">
        <v>101</v>
      </c>
      <c r="G73" s="5">
        <v>0.53180000000000005</v>
      </c>
      <c r="H73" s="38" t="s">
        <v>101</v>
      </c>
      <c r="J73" s="38" t="s">
        <v>101</v>
      </c>
      <c r="K73" s="4" t="s">
        <v>107</v>
      </c>
      <c r="L73" s="5">
        <v>0.3513</v>
      </c>
      <c r="M73" s="8" t="s">
        <v>92</v>
      </c>
      <c r="N73" s="5">
        <v>0.49919999999999998</v>
      </c>
      <c r="O73" s="1" t="s">
        <v>10</v>
      </c>
      <c r="P73" s="7">
        <v>0.56969999999999998</v>
      </c>
      <c r="Q73" s="15" t="s">
        <v>50</v>
      </c>
      <c r="R73" s="7">
        <v>0.50049999999999994</v>
      </c>
      <c r="S73" s="1" t="s">
        <v>109</v>
      </c>
      <c r="T73" s="7">
        <v>0.38329999999999997</v>
      </c>
      <c r="U73" s="15" t="s">
        <v>97</v>
      </c>
      <c r="V73" s="7">
        <v>0.44790000000000002</v>
      </c>
      <c r="W73" s="19"/>
      <c r="X73" s="20"/>
      <c r="Y73" s="19"/>
      <c r="Z73" s="20"/>
      <c r="AA73" s="21"/>
      <c r="AB73" s="22"/>
      <c r="BA73" s="21"/>
      <c r="BB73" s="22"/>
    </row>
    <row r="74" spans="2:62" ht="12" thickBot="1" x14ac:dyDescent="0.25">
      <c r="B74" s="4" t="s">
        <v>66</v>
      </c>
      <c r="C74" s="5">
        <v>0.41499999999999998</v>
      </c>
      <c r="D74" s="228" t="s">
        <v>66</v>
      </c>
      <c r="E74" s="5">
        <v>0.50029999999999997</v>
      </c>
      <c r="F74" s="228" t="s">
        <v>66</v>
      </c>
      <c r="G74" s="5">
        <v>0.46339999999999998</v>
      </c>
      <c r="H74" s="228" t="s">
        <v>66</v>
      </c>
      <c r="I74" s="5">
        <v>0.36530000000000001</v>
      </c>
      <c r="J74" s="228" t="s">
        <v>66</v>
      </c>
      <c r="K74" s="4" t="s">
        <v>61</v>
      </c>
      <c r="L74" s="5">
        <v>0.47870000000000001</v>
      </c>
      <c r="M74" s="24" t="s">
        <v>31</v>
      </c>
      <c r="N74" s="5">
        <v>0.52059999999999995</v>
      </c>
      <c r="O74" s="4" t="s">
        <v>78</v>
      </c>
      <c r="P74" s="7">
        <v>0.49259999999999998</v>
      </c>
      <c r="Q74" s="15" t="s">
        <v>27</v>
      </c>
      <c r="R74" s="7">
        <v>0.49809999999999999</v>
      </c>
      <c r="S74" s="15" t="s">
        <v>10</v>
      </c>
      <c r="T74" s="7">
        <v>0.52929999999999999</v>
      </c>
      <c r="U74" s="24" t="s">
        <v>108</v>
      </c>
      <c r="V74" s="7">
        <v>0.31709999999999999</v>
      </c>
      <c r="W74" s="19"/>
      <c r="X74" s="20"/>
      <c r="Y74" s="21"/>
      <c r="Z74" s="22"/>
    </row>
    <row r="75" spans="2:62" ht="12" thickBot="1" x14ac:dyDescent="0.25">
      <c r="B75" s="24" t="s">
        <v>107</v>
      </c>
      <c r="C75" s="5">
        <v>0.3513</v>
      </c>
      <c r="D75" s="229" t="s">
        <v>107</v>
      </c>
      <c r="E75" s="5">
        <v>0.43440000000000001</v>
      </c>
      <c r="F75" s="229" t="s">
        <v>107</v>
      </c>
      <c r="G75" s="5">
        <v>0.4259</v>
      </c>
      <c r="H75" s="229" t="s">
        <v>107</v>
      </c>
      <c r="I75" s="5">
        <v>0.38069999999999998</v>
      </c>
      <c r="J75" s="229" t="s">
        <v>107</v>
      </c>
      <c r="K75" s="24" t="s">
        <v>104</v>
      </c>
      <c r="L75" s="5">
        <v>0.47920000000000001</v>
      </c>
      <c r="M75" s="15" t="s">
        <v>85</v>
      </c>
      <c r="N75" s="5">
        <v>0.64259999999999995</v>
      </c>
      <c r="O75" s="15" t="s">
        <v>74</v>
      </c>
      <c r="P75" s="7">
        <v>0.46689999999999998</v>
      </c>
      <c r="Q75" s="24" t="s">
        <v>108</v>
      </c>
      <c r="R75" s="7">
        <v>0.45090000000000002</v>
      </c>
      <c r="S75" s="15" t="s">
        <v>74</v>
      </c>
      <c r="T75" s="7">
        <v>0.48730000000000001</v>
      </c>
      <c r="U75" s="1" t="s">
        <v>17</v>
      </c>
      <c r="V75" s="7">
        <v>0.53910000000000002</v>
      </c>
      <c r="W75" s="21"/>
      <c r="X75" s="22"/>
    </row>
    <row r="76" spans="2:62" ht="12" thickBot="1" x14ac:dyDescent="0.25">
      <c r="B76" s="24" t="s">
        <v>61</v>
      </c>
      <c r="C76" s="5">
        <v>0.47870000000000001</v>
      </c>
      <c r="D76" s="229" t="s">
        <v>61</v>
      </c>
      <c r="E76" s="5">
        <v>0.46339999999999998</v>
      </c>
      <c r="F76" s="229" t="s">
        <v>61</v>
      </c>
      <c r="G76" s="5">
        <v>0.4194</v>
      </c>
      <c r="H76" s="229" t="s">
        <v>61</v>
      </c>
      <c r="I76" s="5">
        <v>0.49359999999999998</v>
      </c>
      <c r="J76" s="229" t="s">
        <v>61</v>
      </c>
      <c r="K76" s="1" t="s">
        <v>90</v>
      </c>
      <c r="L76" s="5">
        <v>0.4677</v>
      </c>
      <c r="M76" s="4" t="s">
        <v>47</v>
      </c>
      <c r="N76" s="5">
        <v>0.50539999999999996</v>
      </c>
      <c r="O76" s="19"/>
      <c r="P76" s="20"/>
      <c r="Q76" s="1" t="s">
        <v>17</v>
      </c>
      <c r="R76" s="7">
        <v>0.53139999999999998</v>
      </c>
      <c r="S76" s="19"/>
      <c r="T76" s="20"/>
      <c r="U76" s="15" t="s">
        <v>109</v>
      </c>
      <c r="V76" s="7">
        <v>0.44790000000000002</v>
      </c>
    </row>
    <row r="77" spans="2:62" ht="12" thickBot="1" x14ac:dyDescent="0.25">
      <c r="B77" s="4" t="s">
        <v>104</v>
      </c>
      <c r="C77" s="5">
        <v>0.47920000000000001</v>
      </c>
      <c r="D77" s="228" t="s">
        <v>104</v>
      </c>
      <c r="E77" s="5">
        <v>0.4793</v>
      </c>
      <c r="F77" s="228" t="s">
        <v>104</v>
      </c>
      <c r="G77" s="5">
        <v>0.53400000000000003</v>
      </c>
      <c r="H77" s="228" t="s">
        <v>104</v>
      </c>
      <c r="I77" s="5">
        <v>0.47689999999999999</v>
      </c>
      <c r="J77" s="228" t="s">
        <v>104</v>
      </c>
      <c r="K77" s="4" t="s">
        <v>99</v>
      </c>
      <c r="L77" s="5">
        <v>0.5242</v>
      </c>
      <c r="M77" s="4" t="s">
        <v>33</v>
      </c>
      <c r="N77" s="5">
        <v>0.54049999999999998</v>
      </c>
      <c r="O77" s="19"/>
      <c r="P77" s="20"/>
      <c r="Q77" s="1" t="s">
        <v>71</v>
      </c>
      <c r="R77" s="7">
        <v>0.50680000000000003</v>
      </c>
      <c r="S77" s="19"/>
      <c r="T77" s="20"/>
      <c r="U77" s="15" t="s">
        <v>10</v>
      </c>
      <c r="V77" s="7">
        <v>0.499</v>
      </c>
    </row>
    <row r="78" spans="2:62" ht="12" thickBot="1" x14ac:dyDescent="0.25">
      <c r="B78" s="15" t="s">
        <v>90</v>
      </c>
      <c r="C78" s="5">
        <v>0.4677</v>
      </c>
      <c r="D78" s="38" t="s">
        <v>90</v>
      </c>
      <c r="E78" s="5">
        <v>0.5</v>
      </c>
      <c r="F78" s="38" t="s">
        <v>90</v>
      </c>
      <c r="G78" s="5">
        <v>0.36499999999999999</v>
      </c>
      <c r="H78" s="38" t="s">
        <v>90</v>
      </c>
      <c r="I78" s="5">
        <v>0.3488</v>
      </c>
      <c r="J78" s="38" t="s">
        <v>90</v>
      </c>
      <c r="K78" s="15" t="s">
        <v>96</v>
      </c>
      <c r="M78" s="15" t="s">
        <v>50</v>
      </c>
      <c r="N78" s="5">
        <v>0.43859999999999999</v>
      </c>
      <c r="O78" s="21"/>
      <c r="P78" s="22"/>
      <c r="Q78" s="1" t="s">
        <v>10</v>
      </c>
      <c r="R78" s="7">
        <v>0.53510000000000002</v>
      </c>
      <c r="S78" s="21"/>
      <c r="T78" s="22"/>
      <c r="U78" s="24" t="s">
        <v>78</v>
      </c>
      <c r="V78" s="7">
        <v>0.41439999999999999</v>
      </c>
    </row>
    <row r="79" spans="2:62" ht="12" thickBot="1" x14ac:dyDescent="0.25">
      <c r="B79" s="4" t="s">
        <v>99</v>
      </c>
      <c r="C79" s="5">
        <v>0.5242</v>
      </c>
      <c r="D79" s="228" t="s">
        <v>99</v>
      </c>
      <c r="E79" s="5">
        <v>0.46989999999999998</v>
      </c>
      <c r="F79" s="228" t="s">
        <v>99</v>
      </c>
      <c r="G79" s="5">
        <v>0.60760000000000003</v>
      </c>
      <c r="H79" s="228" t="s">
        <v>99</v>
      </c>
      <c r="I79" s="5">
        <v>0.49740000000000001</v>
      </c>
      <c r="J79" s="228" t="s">
        <v>99</v>
      </c>
      <c r="K79" s="15" t="s">
        <v>92</v>
      </c>
      <c r="L79" s="5"/>
      <c r="M79" s="4" t="s">
        <v>27</v>
      </c>
      <c r="N79" s="5">
        <v>0.48920000000000002</v>
      </c>
      <c r="Q79" s="1" t="s">
        <v>74</v>
      </c>
      <c r="R79" s="7">
        <v>0.51859999999999995</v>
      </c>
      <c r="U79" s="1" t="s">
        <v>74</v>
      </c>
      <c r="V79" s="7">
        <v>0.54979999999999996</v>
      </c>
    </row>
    <row r="80" spans="2:62" ht="12" thickBot="1" x14ac:dyDescent="0.25">
      <c r="B80" s="15" t="s">
        <v>96</v>
      </c>
      <c r="D80" s="38" t="s">
        <v>96</v>
      </c>
      <c r="F80" s="38" t="s">
        <v>96</v>
      </c>
      <c r="G80" s="5">
        <v>0.47339999999999999</v>
      </c>
      <c r="H80" s="38" t="s">
        <v>96</v>
      </c>
      <c r="I80" s="5">
        <v>0.2893</v>
      </c>
      <c r="J80" s="38" t="s">
        <v>96</v>
      </c>
      <c r="K80" s="4" t="s">
        <v>12</v>
      </c>
      <c r="L80" s="5">
        <v>0.41770000000000002</v>
      </c>
      <c r="M80" s="4" t="s">
        <v>108</v>
      </c>
      <c r="N80" s="5">
        <v>0.45929999999999999</v>
      </c>
      <c r="Q80" s="21"/>
      <c r="R80" s="22"/>
      <c r="U80" s="21"/>
      <c r="V80" s="22"/>
    </row>
    <row r="81" spans="2:14" ht="12" thickBot="1" x14ac:dyDescent="0.25">
      <c r="B81" s="15" t="s">
        <v>92</v>
      </c>
      <c r="D81" s="38" t="s">
        <v>92</v>
      </c>
      <c r="F81" s="38" t="s">
        <v>92</v>
      </c>
      <c r="G81" s="5">
        <v>0.46150000000000002</v>
      </c>
      <c r="H81" s="38" t="s">
        <v>92</v>
      </c>
      <c r="I81" s="5">
        <v>0.50360000000000005</v>
      </c>
      <c r="J81" s="38" t="s">
        <v>92</v>
      </c>
      <c r="K81" s="4" t="s">
        <v>31</v>
      </c>
      <c r="L81" s="5"/>
      <c r="M81" s="4" t="s">
        <v>17</v>
      </c>
      <c r="N81" s="5">
        <v>0.44719999999999999</v>
      </c>
    </row>
    <row r="82" spans="2:14" ht="12" thickBot="1" x14ac:dyDescent="0.25">
      <c r="B82" s="4" t="s">
        <v>12</v>
      </c>
      <c r="C82" s="5">
        <v>0.41770000000000002</v>
      </c>
      <c r="D82" s="228" t="s">
        <v>12</v>
      </c>
      <c r="E82" s="5">
        <v>0.52049999999999996</v>
      </c>
      <c r="F82" s="228" t="s">
        <v>12</v>
      </c>
      <c r="G82" s="5">
        <v>0.53339999999999999</v>
      </c>
      <c r="H82" s="228" t="s">
        <v>12</v>
      </c>
      <c r="I82" s="5">
        <v>0.50039999999999996</v>
      </c>
      <c r="J82" s="228" t="s">
        <v>12</v>
      </c>
      <c r="K82" s="25" t="s">
        <v>31</v>
      </c>
      <c r="L82" s="5">
        <v>0.37940000000000002</v>
      </c>
      <c r="M82" s="15" t="s">
        <v>71</v>
      </c>
      <c r="N82" s="5">
        <v>0.44130000000000003</v>
      </c>
    </row>
    <row r="83" spans="2:14" ht="12" thickBot="1" x14ac:dyDescent="0.25">
      <c r="B83" s="25" t="s">
        <v>31</v>
      </c>
      <c r="C83" s="5">
        <v>0.37940000000000002</v>
      </c>
      <c r="D83" s="231" t="s">
        <v>31</v>
      </c>
      <c r="E83" s="5">
        <v>0.4425</v>
      </c>
      <c r="F83" s="231" t="s">
        <v>31</v>
      </c>
      <c r="G83" s="5">
        <v>0.47489999999999999</v>
      </c>
      <c r="H83" s="231" t="s">
        <v>31</v>
      </c>
      <c r="I83" s="5">
        <v>0.51339999999999997</v>
      </c>
      <c r="J83" s="231" t="s">
        <v>31</v>
      </c>
      <c r="K83" s="24" t="s">
        <v>47</v>
      </c>
      <c r="L83" s="5">
        <v>0.42220000000000002</v>
      </c>
      <c r="M83" s="4" t="s">
        <v>10</v>
      </c>
      <c r="N83" s="5">
        <v>0.56810000000000005</v>
      </c>
    </row>
    <row r="84" spans="2:14" x14ac:dyDescent="0.2">
      <c r="B84" s="4" t="s">
        <v>47</v>
      </c>
      <c r="C84" s="5">
        <v>0.42220000000000002</v>
      </c>
      <c r="D84" s="228" t="s">
        <v>47</v>
      </c>
      <c r="E84" s="5">
        <v>0.40260000000000001</v>
      </c>
      <c r="F84" s="228" t="s">
        <v>47</v>
      </c>
      <c r="G84" s="5">
        <v>0.40289999999999998</v>
      </c>
      <c r="H84" s="228" t="s">
        <v>47</v>
      </c>
      <c r="I84" s="5">
        <v>0.45350000000000001</v>
      </c>
      <c r="J84" s="228" t="s">
        <v>47</v>
      </c>
      <c r="K84" s="4" t="s">
        <v>33</v>
      </c>
      <c r="L84" s="5">
        <v>0.51100000000000001</v>
      </c>
      <c r="M84" s="4" t="s">
        <v>78</v>
      </c>
      <c r="N84" s="5">
        <v>0.57650000000000001</v>
      </c>
    </row>
    <row r="85" spans="2:14" x14ac:dyDescent="0.2">
      <c r="B85" s="4" t="s">
        <v>33</v>
      </c>
      <c r="C85" s="5">
        <v>0.51100000000000001</v>
      </c>
      <c r="D85" s="228" t="s">
        <v>33</v>
      </c>
      <c r="E85" s="5">
        <v>0.51880000000000004</v>
      </c>
      <c r="F85" s="228" t="s">
        <v>33</v>
      </c>
      <c r="G85" s="5">
        <v>0.49049999999999999</v>
      </c>
      <c r="H85" s="228" t="s">
        <v>33</v>
      </c>
      <c r="I85" s="5">
        <v>0.7137</v>
      </c>
      <c r="J85" s="228" t="s">
        <v>33</v>
      </c>
      <c r="K85" s="15" t="s">
        <v>50</v>
      </c>
      <c r="L85" s="5">
        <v>0.49709999999999999</v>
      </c>
      <c r="M85" s="4" t="s">
        <v>74</v>
      </c>
      <c r="N85" s="5">
        <v>0.4496</v>
      </c>
    </row>
    <row r="86" spans="2:14" x14ac:dyDescent="0.2">
      <c r="B86" s="15" t="s">
        <v>50</v>
      </c>
      <c r="C86" s="5">
        <v>0.49709999999999999</v>
      </c>
      <c r="D86" s="38" t="s">
        <v>50</v>
      </c>
      <c r="E86" s="5">
        <v>0.51019999999999999</v>
      </c>
      <c r="F86" s="38" t="s">
        <v>50</v>
      </c>
      <c r="G86" s="5">
        <v>0.48199999999999998</v>
      </c>
      <c r="H86" s="38" t="s">
        <v>50</v>
      </c>
      <c r="I86" s="5">
        <v>0.54749999999999999</v>
      </c>
      <c r="J86" s="38" t="s">
        <v>50</v>
      </c>
      <c r="K86" s="4" t="s">
        <v>27</v>
      </c>
      <c r="L86" s="5">
        <v>0.51390000000000002</v>
      </c>
      <c r="M86" s="6"/>
      <c r="N86" s="6"/>
    </row>
    <row r="87" spans="2:14" x14ac:dyDescent="0.2">
      <c r="B87" s="4" t="s">
        <v>27</v>
      </c>
      <c r="C87" s="5">
        <v>0.51390000000000002</v>
      </c>
      <c r="D87" s="228" t="s">
        <v>27</v>
      </c>
      <c r="E87" s="5">
        <v>0.62050000000000005</v>
      </c>
      <c r="F87" s="228" t="s">
        <v>27</v>
      </c>
      <c r="G87" s="5">
        <v>0.59570000000000001</v>
      </c>
      <c r="H87" s="228" t="s">
        <v>27</v>
      </c>
      <c r="I87" s="5">
        <v>0.54779999999999995</v>
      </c>
      <c r="J87" s="228" t="s">
        <v>27</v>
      </c>
      <c r="K87" s="4" t="s">
        <v>105</v>
      </c>
      <c r="L87" s="5">
        <v>0.53620000000000001</v>
      </c>
    </row>
    <row r="88" spans="2:14" x14ac:dyDescent="0.2">
      <c r="B88" s="4" t="s">
        <v>105</v>
      </c>
      <c r="C88" s="5">
        <v>0.53620000000000001</v>
      </c>
      <c r="D88" s="228" t="s">
        <v>105</v>
      </c>
      <c r="E88" s="5">
        <v>0.48359999999999997</v>
      </c>
      <c r="F88" s="228" t="s">
        <v>105</v>
      </c>
      <c r="G88" s="5">
        <v>0.45839999999999997</v>
      </c>
      <c r="H88" s="228" t="s">
        <v>105</v>
      </c>
      <c r="J88" s="228" t="s">
        <v>105</v>
      </c>
      <c r="K88" s="4" t="s">
        <v>108</v>
      </c>
      <c r="L88" s="5">
        <v>0.3513</v>
      </c>
    </row>
    <row r="89" spans="2:14" x14ac:dyDescent="0.2">
      <c r="B89" s="4" t="s">
        <v>108</v>
      </c>
      <c r="C89" s="5">
        <v>0.3513</v>
      </c>
      <c r="D89" s="228" t="s">
        <v>108</v>
      </c>
      <c r="E89" s="5">
        <v>0.43440000000000001</v>
      </c>
      <c r="F89" s="228" t="s">
        <v>108</v>
      </c>
      <c r="G89" s="5">
        <v>0.4259</v>
      </c>
      <c r="H89" s="228" t="s">
        <v>108</v>
      </c>
      <c r="I89" s="5">
        <v>0.38069999999999998</v>
      </c>
      <c r="J89" s="228" t="s">
        <v>108</v>
      </c>
      <c r="K89" s="4" t="s">
        <v>17</v>
      </c>
      <c r="L89" s="5">
        <v>0.50680000000000003</v>
      </c>
    </row>
    <row r="90" spans="2:14" ht="12" thickBot="1" x14ac:dyDescent="0.25">
      <c r="B90" s="26" t="s">
        <v>17</v>
      </c>
      <c r="C90" s="5">
        <v>0.50680000000000003</v>
      </c>
      <c r="D90" s="232" t="s">
        <v>17</v>
      </c>
      <c r="E90" s="5">
        <v>0.53969999999999996</v>
      </c>
      <c r="F90" s="232" t="s">
        <v>17</v>
      </c>
      <c r="G90" s="5">
        <v>0.45540000000000003</v>
      </c>
      <c r="H90" s="232" t="s">
        <v>17</v>
      </c>
      <c r="I90" s="5">
        <v>0.47739999999999999</v>
      </c>
      <c r="J90" s="232" t="s">
        <v>17</v>
      </c>
      <c r="K90" s="15" t="s">
        <v>71</v>
      </c>
      <c r="L90" s="5">
        <v>0.4677</v>
      </c>
      <c r="M90" s="19"/>
    </row>
    <row r="91" spans="2:14" x14ac:dyDescent="0.2">
      <c r="B91" s="15" t="s">
        <v>71</v>
      </c>
      <c r="C91" s="5">
        <v>0.4677</v>
      </c>
      <c r="D91" s="38" t="s">
        <v>71</v>
      </c>
      <c r="E91" s="5">
        <v>0.5</v>
      </c>
      <c r="F91" s="38" t="s">
        <v>71</v>
      </c>
      <c r="G91" s="5">
        <v>0.36499999999999999</v>
      </c>
      <c r="H91" s="38" t="s">
        <v>71</v>
      </c>
      <c r="I91" s="5">
        <v>0.3488</v>
      </c>
      <c r="J91" s="38" t="s">
        <v>71</v>
      </c>
      <c r="K91" s="4" t="s">
        <v>10</v>
      </c>
      <c r="L91" s="5">
        <v>0.57850000000000001</v>
      </c>
    </row>
    <row r="92" spans="2:14" x14ac:dyDescent="0.2">
      <c r="B92" s="4" t="s">
        <v>10</v>
      </c>
      <c r="C92" s="5">
        <v>0.57850000000000001</v>
      </c>
      <c r="D92" s="228" t="s">
        <v>10</v>
      </c>
      <c r="E92" s="5">
        <v>0.47389999999999999</v>
      </c>
      <c r="F92" s="228" t="s">
        <v>10</v>
      </c>
      <c r="G92" s="5">
        <v>0.47099999999999997</v>
      </c>
      <c r="H92" s="228" t="s">
        <v>10</v>
      </c>
      <c r="I92" s="5">
        <v>0.54369999999999996</v>
      </c>
      <c r="J92" s="228" t="s">
        <v>10</v>
      </c>
      <c r="K92" s="4" t="s">
        <v>78</v>
      </c>
      <c r="L92" s="5">
        <v>0.50309999999999999</v>
      </c>
    </row>
    <row r="93" spans="2:14" ht="12" thickBot="1" x14ac:dyDescent="0.25">
      <c r="B93" s="24" t="s">
        <v>78</v>
      </c>
      <c r="C93" s="5">
        <v>0.50309999999999999</v>
      </c>
      <c r="D93" s="229" t="s">
        <v>78</v>
      </c>
      <c r="E93" s="5">
        <v>0.57420000000000004</v>
      </c>
      <c r="F93" s="229" t="s">
        <v>78</v>
      </c>
      <c r="G93" s="5">
        <v>0.50770000000000004</v>
      </c>
      <c r="H93" s="229" t="s">
        <v>78</v>
      </c>
      <c r="J93" s="229" t="s">
        <v>78</v>
      </c>
      <c r="K93" s="4" t="s">
        <v>106</v>
      </c>
      <c r="L93" s="5">
        <v>0.53620000000000001</v>
      </c>
    </row>
    <row r="94" spans="2:14" ht="12" thickBot="1" x14ac:dyDescent="0.25">
      <c r="B94" s="4" t="s">
        <v>106</v>
      </c>
      <c r="C94" s="5">
        <v>0.53620000000000001</v>
      </c>
      <c r="D94" s="228" t="s">
        <v>106</v>
      </c>
      <c r="E94" s="5">
        <v>0.48359999999999997</v>
      </c>
      <c r="F94" s="228" t="s">
        <v>106</v>
      </c>
      <c r="G94" s="5">
        <v>0.45839999999999997</v>
      </c>
      <c r="H94" s="228" t="s">
        <v>106</v>
      </c>
      <c r="J94" s="228" t="s">
        <v>106</v>
      </c>
      <c r="K94" s="19"/>
    </row>
    <row r="98" spans="2:64" x14ac:dyDescent="0.2">
      <c r="D98" s="233"/>
      <c r="F98" s="233"/>
      <c r="G98" s="23"/>
      <c r="H98" s="233"/>
      <c r="I98" s="23"/>
      <c r="J98" s="233"/>
    </row>
    <row r="99" spans="2:64" x14ac:dyDescent="0.2">
      <c r="C99" s="23"/>
    </row>
    <row r="100" spans="2:64" x14ac:dyDescent="0.2">
      <c r="B100" s="2" t="s">
        <v>512</v>
      </c>
      <c r="C100" s="43">
        <v>34</v>
      </c>
      <c r="E100" s="2">
        <v>37</v>
      </c>
      <c r="G100" s="2">
        <v>42</v>
      </c>
      <c r="I100" s="2">
        <v>41</v>
      </c>
      <c r="L100" s="2">
        <v>34</v>
      </c>
      <c r="N100" s="2">
        <v>42</v>
      </c>
      <c r="P100" s="2">
        <v>37</v>
      </c>
      <c r="R100" s="2">
        <v>39</v>
      </c>
      <c r="T100" s="2">
        <v>37</v>
      </c>
      <c r="V100" s="2">
        <v>39</v>
      </c>
      <c r="X100" s="2">
        <v>34</v>
      </c>
      <c r="Z100" s="2">
        <v>33</v>
      </c>
      <c r="AB100" s="2">
        <v>32</v>
      </c>
      <c r="AD100" s="2">
        <v>22</v>
      </c>
      <c r="AF100" s="2">
        <v>20</v>
      </c>
      <c r="AH100" s="2">
        <v>24</v>
      </c>
      <c r="AJ100" s="2">
        <v>18</v>
      </c>
      <c r="AL100" s="2">
        <v>25</v>
      </c>
      <c r="AN100" s="2">
        <v>21</v>
      </c>
      <c r="AP100" s="2">
        <v>18</v>
      </c>
      <c r="AR100" s="2">
        <v>20</v>
      </c>
      <c r="AT100" s="2">
        <v>23</v>
      </c>
      <c r="AV100" s="2">
        <v>26</v>
      </c>
      <c r="AX100" s="2">
        <v>23</v>
      </c>
      <c r="AZ100" s="2">
        <v>30</v>
      </c>
      <c r="BB100" s="2">
        <v>32</v>
      </c>
      <c r="BD100" s="2">
        <v>29</v>
      </c>
      <c r="BF100" s="2">
        <v>30</v>
      </c>
      <c r="BH100" s="2">
        <v>31</v>
      </c>
      <c r="BJ100" s="2">
        <v>34</v>
      </c>
      <c r="BL100" s="2">
        <v>31</v>
      </c>
    </row>
  </sheetData>
  <sheetProtection password="D972" sheet="1" objects="1" scenarios="1" selectLockedCells="1" selectUnlockedCells="1"/>
  <sortState ref="BK2:BL100">
    <sortCondition ref="BK2:BK100"/>
  </sortState>
  <mergeCells count="1">
    <mergeCell ref="BN19:BP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opLeftCell="A83" workbookViewId="0">
      <selection activeCell="A83" sqref="A1:XFD1048576"/>
    </sheetView>
  </sheetViews>
  <sheetFormatPr defaultColWidth="27.85546875" defaultRowHeight="15" x14ac:dyDescent="0.25"/>
  <cols>
    <col min="2" max="2" width="20.140625" customWidth="1"/>
  </cols>
  <sheetData>
    <row r="1" spans="1:7" x14ac:dyDescent="0.25">
      <c r="A1" s="39" t="s">
        <v>20</v>
      </c>
      <c r="B1" s="39">
        <v>6190837</v>
      </c>
      <c r="C1" s="36" t="s">
        <v>508</v>
      </c>
      <c r="D1" s="39" t="s">
        <v>110</v>
      </c>
      <c r="E1" s="40" t="s">
        <v>111</v>
      </c>
      <c r="F1" s="39" t="s">
        <v>112</v>
      </c>
      <c r="G1" s="39"/>
    </row>
    <row r="2" spans="1:7" x14ac:dyDescent="0.25">
      <c r="A2" s="39" t="s">
        <v>40</v>
      </c>
      <c r="B2" s="39">
        <v>10678570</v>
      </c>
      <c r="C2" s="36" t="s">
        <v>508</v>
      </c>
      <c r="D2" s="39" t="s">
        <v>113</v>
      </c>
      <c r="E2" s="40" t="s">
        <v>114</v>
      </c>
      <c r="F2" s="39">
        <v>6012965016</v>
      </c>
      <c r="G2" s="39"/>
    </row>
    <row r="3" spans="1:7" x14ac:dyDescent="0.25">
      <c r="A3" s="39" t="s">
        <v>30</v>
      </c>
      <c r="B3" s="39">
        <v>10970435</v>
      </c>
      <c r="C3" s="36" t="s">
        <v>509</v>
      </c>
      <c r="D3" s="39" t="s">
        <v>115</v>
      </c>
      <c r="E3" s="40" t="s">
        <v>116</v>
      </c>
      <c r="F3" s="39">
        <v>649691499</v>
      </c>
      <c r="G3" s="39"/>
    </row>
    <row r="4" spans="1:7" x14ac:dyDescent="0.25">
      <c r="A4" s="39" t="s">
        <v>13</v>
      </c>
      <c r="B4" s="39">
        <v>7941590</v>
      </c>
      <c r="C4" s="36" t="s">
        <v>508</v>
      </c>
      <c r="D4" s="39" t="s">
        <v>117</v>
      </c>
      <c r="E4" s="40" t="s">
        <v>118</v>
      </c>
      <c r="F4" s="39">
        <v>657840445</v>
      </c>
      <c r="G4" s="39"/>
    </row>
    <row r="5" spans="1:7" x14ac:dyDescent="0.25">
      <c r="A5" s="39" t="s">
        <v>38</v>
      </c>
      <c r="B5" s="39">
        <v>10157037</v>
      </c>
      <c r="C5" s="36" t="s">
        <v>509</v>
      </c>
      <c r="D5" s="39" t="s">
        <v>121</v>
      </c>
      <c r="E5" s="40" t="s">
        <v>122</v>
      </c>
      <c r="F5" s="39">
        <v>229230348</v>
      </c>
      <c r="G5" s="39"/>
    </row>
    <row r="6" spans="1:7" x14ac:dyDescent="0.25">
      <c r="A6" s="39" t="s">
        <v>42</v>
      </c>
      <c r="B6" s="39">
        <v>4140200</v>
      </c>
      <c r="C6" s="36" t="s">
        <v>508</v>
      </c>
      <c r="D6" s="39" t="s">
        <v>124</v>
      </c>
      <c r="E6" s="40" t="s">
        <v>125</v>
      </c>
      <c r="F6" s="39">
        <v>627242799</v>
      </c>
    </row>
    <row r="7" spans="1:7" x14ac:dyDescent="0.25">
      <c r="A7" s="39" t="s">
        <v>1</v>
      </c>
      <c r="B7" s="39">
        <v>1831072</v>
      </c>
      <c r="C7" s="36" t="s">
        <v>508</v>
      </c>
      <c r="D7" s="39" t="s">
        <v>127</v>
      </c>
      <c r="E7" s="40" t="s">
        <v>128</v>
      </c>
      <c r="F7" s="39" t="s">
        <v>129</v>
      </c>
    </row>
    <row r="8" spans="1:7" x14ac:dyDescent="0.25">
      <c r="A8" s="39" t="s">
        <v>36</v>
      </c>
      <c r="B8" s="39">
        <v>9050141</v>
      </c>
      <c r="C8" s="36" t="s">
        <v>508</v>
      </c>
      <c r="D8" s="39" t="s">
        <v>130</v>
      </c>
      <c r="E8" s="40" t="s">
        <v>131</v>
      </c>
      <c r="F8" s="39" t="s">
        <v>132</v>
      </c>
      <c r="G8" s="39"/>
    </row>
    <row r="9" spans="1:7" x14ac:dyDescent="0.25">
      <c r="A9" s="39" t="s">
        <v>44</v>
      </c>
      <c r="B9" s="39">
        <v>10862682</v>
      </c>
      <c r="C9" s="36" t="s">
        <v>509</v>
      </c>
      <c r="D9" s="39" t="s">
        <v>134</v>
      </c>
      <c r="E9" s="40" t="s">
        <v>135</v>
      </c>
      <c r="F9" s="39">
        <v>657332164</v>
      </c>
      <c r="G9" s="39"/>
    </row>
    <row r="10" spans="1:7" x14ac:dyDescent="0.25">
      <c r="A10" s="39" t="s">
        <v>19</v>
      </c>
      <c r="B10" s="39">
        <v>11042722</v>
      </c>
      <c r="C10" s="36" t="s">
        <v>508</v>
      </c>
      <c r="D10" s="39" t="s">
        <v>137</v>
      </c>
      <c r="E10" s="40" t="s">
        <v>138</v>
      </c>
      <c r="F10" s="39">
        <v>639441643</v>
      </c>
      <c r="G10" s="39"/>
    </row>
    <row r="11" spans="1:7" x14ac:dyDescent="0.25">
      <c r="A11" s="39" t="s">
        <v>46</v>
      </c>
      <c r="B11" s="39">
        <v>10093217</v>
      </c>
      <c r="C11" s="36" t="s">
        <v>509</v>
      </c>
      <c r="D11" s="39" t="s">
        <v>139</v>
      </c>
      <c r="E11" s="40" t="s">
        <v>140</v>
      </c>
      <c r="F11" s="39" t="s">
        <v>141</v>
      </c>
    </row>
    <row r="12" spans="1:7" x14ac:dyDescent="0.25">
      <c r="A12" s="39" t="s">
        <v>11</v>
      </c>
      <c r="B12" s="39">
        <v>4730071</v>
      </c>
      <c r="C12" s="36" t="s">
        <v>508</v>
      </c>
      <c r="D12" s="39" t="s">
        <v>142</v>
      </c>
      <c r="E12" s="40" t="s">
        <v>143</v>
      </c>
      <c r="F12" s="39">
        <v>654256431</v>
      </c>
      <c r="G12" s="39"/>
    </row>
    <row r="13" spans="1:7" ht="30" x14ac:dyDescent="0.25">
      <c r="A13" s="39" t="s">
        <v>2</v>
      </c>
      <c r="B13" s="39">
        <v>8381604</v>
      </c>
      <c r="C13" s="36" t="s">
        <v>508</v>
      </c>
      <c r="D13" s="39" t="s">
        <v>144</v>
      </c>
      <c r="E13" s="40" t="s">
        <v>145</v>
      </c>
      <c r="F13" s="39" t="s">
        <v>146</v>
      </c>
    </row>
    <row r="14" spans="1:7" x14ac:dyDescent="0.25">
      <c r="A14" s="39" t="s">
        <v>28</v>
      </c>
      <c r="B14" s="39">
        <v>6481513</v>
      </c>
      <c r="C14" s="36" t="s">
        <v>508</v>
      </c>
      <c r="D14" s="39" t="s">
        <v>147</v>
      </c>
      <c r="E14" s="40" t="s">
        <v>148</v>
      </c>
      <c r="F14" s="39" t="s">
        <v>149</v>
      </c>
      <c r="G14" s="39"/>
    </row>
    <row r="15" spans="1:7" x14ac:dyDescent="0.25">
      <c r="A15" s="39" t="s">
        <v>150</v>
      </c>
      <c r="B15" s="39">
        <v>10321092</v>
      </c>
      <c r="C15" s="36" t="s">
        <v>509</v>
      </c>
      <c r="D15" s="39" t="s">
        <v>151</v>
      </c>
      <c r="E15" s="40" t="s">
        <v>152</v>
      </c>
      <c r="F15" s="39">
        <v>229243698</v>
      </c>
      <c r="G15" s="39"/>
    </row>
    <row r="16" spans="1:7" x14ac:dyDescent="0.25">
      <c r="A16" s="39" t="s">
        <v>39</v>
      </c>
      <c r="B16" s="39">
        <v>5020746</v>
      </c>
      <c r="C16" s="36" t="s">
        <v>509</v>
      </c>
      <c r="D16" s="39" t="s">
        <v>153</v>
      </c>
      <c r="E16" s="40" t="s">
        <v>154</v>
      </c>
      <c r="F16" s="39">
        <v>228562374</v>
      </c>
      <c r="G16" s="39"/>
    </row>
    <row r="17" spans="1:7" x14ac:dyDescent="0.25">
      <c r="A17" s="39" t="s">
        <v>34</v>
      </c>
      <c r="B17" s="39">
        <v>10310033</v>
      </c>
      <c r="C17" s="36" t="s">
        <v>508</v>
      </c>
      <c r="D17" s="39" t="s">
        <v>155</v>
      </c>
      <c r="E17" s="40" t="s">
        <v>156</v>
      </c>
      <c r="F17" s="39" t="s">
        <v>157</v>
      </c>
      <c r="G17" s="39"/>
    </row>
    <row r="18" spans="1:7" x14ac:dyDescent="0.25">
      <c r="A18" s="39" t="s">
        <v>56</v>
      </c>
      <c r="B18" s="39">
        <v>11272238</v>
      </c>
      <c r="C18" s="36" t="s">
        <v>509</v>
      </c>
      <c r="D18" s="39" t="s">
        <v>158</v>
      </c>
      <c r="E18" s="40" t="s">
        <v>159</v>
      </c>
      <c r="F18" s="39">
        <v>229240595</v>
      </c>
      <c r="G18" s="39"/>
    </row>
    <row r="19" spans="1:7" x14ac:dyDescent="0.25">
      <c r="A19" s="39" t="s">
        <v>60</v>
      </c>
      <c r="B19" s="39">
        <v>10843484</v>
      </c>
      <c r="C19" s="36" t="s">
        <v>508</v>
      </c>
      <c r="D19" s="39" t="s">
        <v>160</v>
      </c>
      <c r="E19" s="40" t="s">
        <v>161</v>
      </c>
      <c r="F19" s="39">
        <v>6105769061</v>
      </c>
      <c r="G19" s="39"/>
    </row>
    <row r="20" spans="1:7" x14ac:dyDescent="0.25">
      <c r="A20" s="39" t="s">
        <v>67</v>
      </c>
      <c r="B20" s="39">
        <v>6920753</v>
      </c>
      <c r="C20" s="36" t="s">
        <v>508</v>
      </c>
      <c r="D20" s="39" t="s">
        <v>162</v>
      </c>
      <c r="E20" s="40" t="s">
        <v>163</v>
      </c>
      <c r="F20" s="39">
        <v>228521568</v>
      </c>
      <c r="G20" s="39"/>
    </row>
    <row r="21" spans="1:7" x14ac:dyDescent="0.25">
      <c r="A21" s="39" t="s">
        <v>37</v>
      </c>
      <c r="B21" s="39"/>
      <c r="C21" s="36" t="s">
        <v>509</v>
      </c>
      <c r="D21" s="39" t="s">
        <v>164</v>
      </c>
      <c r="E21" s="40" t="s">
        <v>165</v>
      </c>
      <c r="F21" s="39">
        <v>31615380435</v>
      </c>
      <c r="G21" s="39"/>
    </row>
    <row r="22" spans="1:7" x14ac:dyDescent="0.25">
      <c r="A22" s="39" t="s">
        <v>22</v>
      </c>
      <c r="B22" s="39">
        <v>690279</v>
      </c>
      <c r="C22" s="36" t="s">
        <v>508</v>
      </c>
      <c r="D22" s="39" t="s">
        <v>166</v>
      </c>
      <c r="E22" s="40" t="s">
        <v>167</v>
      </c>
      <c r="F22" s="39">
        <v>229507040</v>
      </c>
      <c r="G22" s="39"/>
    </row>
    <row r="23" spans="1:7" x14ac:dyDescent="0.25">
      <c r="A23" s="39" t="s">
        <v>48</v>
      </c>
      <c r="B23" s="39">
        <v>11153206</v>
      </c>
      <c r="C23" s="36" t="s">
        <v>509</v>
      </c>
      <c r="D23" s="39" t="s">
        <v>168</v>
      </c>
      <c r="E23" s="40" t="s">
        <v>169</v>
      </c>
      <c r="F23" s="39">
        <v>649886665</v>
      </c>
      <c r="G23" s="39"/>
    </row>
    <row r="24" spans="1:7" x14ac:dyDescent="0.25">
      <c r="A24" s="39" t="s">
        <v>41</v>
      </c>
      <c r="B24" s="39">
        <v>10804985</v>
      </c>
      <c r="C24" s="36" t="s">
        <v>508</v>
      </c>
      <c r="D24" s="39" t="s">
        <v>170</v>
      </c>
      <c r="E24" s="40" t="s">
        <v>171</v>
      </c>
      <c r="F24" s="39" t="s">
        <v>172</v>
      </c>
      <c r="G24" s="39"/>
    </row>
    <row r="25" spans="1:7" ht="30" x14ac:dyDescent="0.25">
      <c r="A25" s="39" t="s">
        <v>72</v>
      </c>
      <c r="B25" s="39">
        <v>9680522</v>
      </c>
      <c r="C25" s="36" t="s">
        <v>508</v>
      </c>
      <c r="D25" s="39" t="s">
        <v>173</v>
      </c>
      <c r="E25" s="40" t="s">
        <v>174</v>
      </c>
      <c r="F25" s="39" t="s">
        <v>175</v>
      </c>
      <c r="G25" s="39"/>
    </row>
    <row r="26" spans="1:7" x14ac:dyDescent="0.25">
      <c r="A26" s="39" t="s">
        <v>49</v>
      </c>
      <c r="B26" s="39">
        <v>11142603</v>
      </c>
      <c r="C26" s="36" t="s">
        <v>508</v>
      </c>
      <c r="D26" s="39" t="s">
        <v>177</v>
      </c>
      <c r="E26" s="40" t="s">
        <v>178</v>
      </c>
      <c r="F26" s="39">
        <v>636029506</v>
      </c>
      <c r="G26" s="39"/>
    </row>
    <row r="27" spans="1:7" x14ac:dyDescent="0.25">
      <c r="A27" s="39" t="s">
        <v>65</v>
      </c>
      <c r="B27" s="39">
        <v>4750461</v>
      </c>
      <c r="C27" s="36" t="s">
        <v>508</v>
      </c>
      <c r="D27" s="39" t="s">
        <v>179</v>
      </c>
      <c r="E27" s="40" t="s">
        <v>180</v>
      </c>
      <c r="F27" s="39">
        <v>229245298</v>
      </c>
      <c r="G27" s="39"/>
    </row>
    <row r="28" spans="1:7" x14ac:dyDescent="0.25">
      <c r="A28" s="39" t="s">
        <v>58</v>
      </c>
      <c r="B28" s="39">
        <v>10671853</v>
      </c>
      <c r="C28" s="36" t="s">
        <v>509</v>
      </c>
      <c r="D28" s="39" t="s">
        <v>182</v>
      </c>
      <c r="E28" s="40" t="s">
        <v>183</v>
      </c>
      <c r="F28" s="39">
        <v>228230586</v>
      </c>
      <c r="G28" s="39"/>
    </row>
    <row r="29" spans="1:7" x14ac:dyDescent="0.25">
      <c r="A29" s="39" t="s">
        <v>184</v>
      </c>
      <c r="B29" s="39">
        <v>10455621</v>
      </c>
      <c r="C29" s="36" t="s">
        <v>509</v>
      </c>
      <c r="D29" s="39" t="s">
        <v>185</v>
      </c>
      <c r="E29" s="40" t="s">
        <v>186</v>
      </c>
      <c r="F29" s="39">
        <v>637552198</v>
      </c>
      <c r="G29" s="39"/>
    </row>
    <row r="30" spans="1:7" x14ac:dyDescent="0.25">
      <c r="A30" s="39" t="s">
        <v>57</v>
      </c>
      <c r="B30" s="39">
        <v>11272416</v>
      </c>
      <c r="C30" s="36" t="s">
        <v>508</v>
      </c>
      <c r="D30" s="39" t="s">
        <v>187</v>
      </c>
      <c r="E30" s="40" t="s">
        <v>188</v>
      </c>
      <c r="F30" s="39">
        <v>623285805</v>
      </c>
    </row>
    <row r="31" spans="1:7" x14ac:dyDescent="0.25">
      <c r="A31" s="39" t="s">
        <v>70</v>
      </c>
      <c r="B31" s="39">
        <v>10236344</v>
      </c>
      <c r="C31" s="36" t="s">
        <v>509</v>
      </c>
      <c r="D31" s="39" t="s">
        <v>189</v>
      </c>
      <c r="E31" s="40" t="s">
        <v>190</v>
      </c>
      <c r="F31" s="39">
        <v>627497411</v>
      </c>
      <c r="G31" s="39"/>
    </row>
    <row r="32" spans="1:7" ht="30" x14ac:dyDescent="0.25">
      <c r="A32" s="39" t="s">
        <v>3</v>
      </c>
      <c r="B32" s="39">
        <v>7970442</v>
      </c>
      <c r="C32" s="36" t="s">
        <v>508</v>
      </c>
      <c r="D32" s="39" t="s">
        <v>194</v>
      </c>
      <c r="E32" s="40" t="s">
        <v>195</v>
      </c>
      <c r="F32" s="39" t="s">
        <v>196</v>
      </c>
      <c r="G32" s="39"/>
    </row>
    <row r="33" spans="1:7" x14ac:dyDescent="0.25">
      <c r="A33" s="39" t="s">
        <v>62</v>
      </c>
      <c r="B33" s="39">
        <v>11093286</v>
      </c>
      <c r="C33" s="36" t="s">
        <v>508</v>
      </c>
      <c r="D33" s="39" t="s">
        <v>197</v>
      </c>
      <c r="E33" s="40" t="s">
        <v>198</v>
      </c>
      <c r="F33" s="39">
        <v>622629310</v>
      </c>
      <c r="G33" s="39"/>
    </row>
    <row r="34" spans="1:7" x14ac:dyDescent="0.25">
      <c r="A34" s="39" t="s">
        <v>9</v>
      </c>
      <c r="B34" s="39">
        <v>10204567</v>
      </c>
      <c r="C34" s="36" t="s">
        <v>508</v>
      </c>
      <c r="D34" s="39" t="s">
        <v>199</v>
      </c>
      <c r="E34" s="40" t="s">
        <v>200</v>
      </c>
      <c r="F34" s="39">
        <v>650521554</v>
      </c>
      <c r="G34" s="39"/>
    </row>
    <row r="35" spans="1:7" x14ac:dyDescent="0.25">
      <c r="A35" s="39" t="s">
        <v>16</v>
      </c>
      <c r="B35" s="39">
        <v>10843468</v>
      </c>
      <c r="C35" s="36" t="s">
        <v>508</v>
      </c>
      <c r="D35" s="39" t="s">
        <v>201</v>
      </c>
      <c r="E35" s="40" t="s">
        <v>202</v>
      </c>
      <c r="F35" s="39">
        <v>653446029</v>
      </c>
      <c r="G35" s="39"/>
    </row>
    <row r="36" spans="1:7" x14ac:dyDescent="0.25">
      <c r="A36" s="39" t="s">
        <v>73</v>
      </c>
      <c r="B36" s="39">
        <v>10970485</v>
      </c>
      <c r="C36" s="36" t="s">
        <v>509</v>
      </c>
      <c r="D36" s="39" t="s">
        <v>203</v>
      </c>
      <c r="E36" s="40" t="s">
        <v>204</v>
      </c>
      <c r="F36" s="39">
        <v>229233357</v>
      </c>
      <c r="G36" s="39"/>
    </row>
    <row r="37" spans="1:7" x14ac:dyDescent="0.25">
      <c r="A37" s="39" t="s">
        <v>18</v>
      </c>
      <c r="B37" s="39">
        <v>10444117</v>
      </c>
      <c r="C37" s="36" t="s">
        <v>509</v>
      </c>
      <c r="D37" s="39" t="s">
        <v>510</v>
      </c>
      <c r="E37" s="40" t="s">
        <v>511</v>
      </c>
      <c r="F37" s="39">
        <v>619784321</v>
      </c>
    </row>
    <row r="38" spans="1:7" x14ac:dyDescent="0.25">
      <c r="A38" s="39" t="s">
        <v>54</v>
      </c>
      <c r="B38" s="39">
        <v>11145449</v>
      </c>
      <c r="C38" s="36" t="s">
        <v>509</v>
      </c>
      <c r="D38" s="39" t="s">
        <v>205</v>
      </c>
      <c r="E38" s="40" t="s">
        <v>206</v>
      </c>
      <c r="F38" s="39">
        <v>644180933</v>
      </c>
    </row>
    <row r="39" spans="1:7" x14ac:dyDescent="0.25">
      <c r="A39" s="39" t="s">
        <v>7</v>
      </c>
      <c r="B39" s="39">
        <v>7690173</v>
      </c>
      <c r="C39" s="36" t="s">
        <v>509</v>
      </c>
      <c r="D39" s="39" t="s">
        <v>207</v>
      </c>
      <c r="E39" s="40" t="s">
        <v>208</v>
      </c>
      <c r="F39" s="39">
        <v>31620531120</v>
      </c>
    </row>
    <row r="40" spans="1:7" x14ac:dyDescent="0.25">
      <c r="A40" s="39" t="s">
        <v>35</v>
      </c>
      <c r="B40" s="39">
        <v>1660625</v>
      </c>
      <c r="C40" s="36" t="s">
        <v>508</v>
      </c>
      <c r="D40" s="39" t="s">
        <v>210</v>
      </c>
      <c r="E40" s="40" t="s">
        <v>211</v>
      </c>
      <c r="F40" s="39">
        <v>653418239</v>
      </c>
      <c r="G40" s="39"/>
    </row>
    <row r="41" spans="1:7" x14ac:dyDescent="0.25">
      <c r="A41" s="39" t="s">
        <v>77</v>
      </c>
      <c r="B41" s="39">
        <v>4932102</v>
      </c>
      <c r="C41" s="36" t="s">
        <v>508</v>
      </c>
      <c r="D41" s="39" t="s">
        <v>212</v>
      </c>
      <c r="E41" s="40" t="s">
        <v>213</v>
      </c>
      <c r="F41" s="39" t="s">
        <v>214</v>
      </c>
      <c r="G41" s="39"/>
    </row>
    <row r="42" spans="1:7" x14ac:dyDescent="0.25">
      <c r="A42" s="39" t="s">
        <v>79</v>
      </c>
      <c r="B42" s="39">
        <v>10826466</v>
      </c>
      <c r="C42" s="36" t="s">
        <v>509</v>
      </c>
      <c r="D42" s="39" t="s">
        <v>216</v>
      </c>
      <c r="E42" s="40" t="s">
        <v>217</v>
      </c>
      <c r="F42" s="39">
        <v>615374931</v>
      </c>
      <c r="G42" s="39"/>
    </row>
    <row r="43" spans="1:7" x14ac:dyDescent="0.25">
      <c r="A43" s="39" t="s">
        <v>23</v>
      </c>
      <c r="B43" s="39">
        <v>10560133</v>
      </c>
      <c r="C43" s="36" t="s">
        <v>508</v>
      </c>
      <c r="D43" s="39" t="s">
        <v>218</v>
      </c>
      <c r="E43" s="40" t="s">
        <v>219</v>
      </c>
      <c r="F43" s="39">
        <v>251823432</v>
      </c>
      <c r="G43" s="39"/>
    </row>
    <row r="44" spans="1:7" x14ac:dyDescent="0.25">
      <c r="A44" s="39" t="s">
        <v>24</v>
      </c>
      <c r="B44" s="39">
        <v>9941009</v>
      </c>
      <c r="C44" s="36" t="s">
        <v>509</v>
      </c>
      <c r="D44" s="39" t="s">
        <v>220</v>
      </c>
      <c r="E44" s="40" t="s">
        <v>221</v>
      </c>
      <c r="F44" s="39">
        <v>229242068</v>
      </c>
      <c r="G44" s="39"/>
    </row>
    <row r="45" spans="1:7" x14ac:dyDescent="0.25">
      <c r="A45" s="39" t="s">
        <v>68</v>
      </c>
      <c r="B45" s="39">
        <v>7550006</v>
      </c>
      <c r="C45" s="36" t="s">
        <v>508</v>
      </c>
      <c r="D45" s="39" t="s">
        <v>222</v>
      </c>
      <c r="E45" s="40" t="s">
        <v>223</v>
      </c>
      <c r="F45" s="39">
        <v>637261876</v>
      </c>
      <c r="G45" s="39"/>
    </row>
    <row r="46" spans="1:7" x14ac:dyDescent="0.25">
      <c r="A46" s="39" t="s">
        <v>75</v>
      </c>
      <c r="B46" s="39">
        <v>1901403</v>
      </c>
      <c r="C46" s="36" t="s">
        <v>508</v>
      </c>
      <c r="D46" s="39" t="s">
        <v>224</v>
      </c>
      <c r="E46" s="40" t="s">
        <v>225</v>
      </c>
      <c r="F46" s="39">
        <v>625076401</v>
      </c>
      <c r="G46" s="39"/>
    </row>
    <row r="47" spans="1:7" x14ac:dyDescent="0.25">
      <c r="A47" s="39" t="s">
        <v>55</v>
      </c>
      <c r="B47" s="39">
        <v>420250</v>
      </c>
      <c r="C47" s="36" t="s">
        <v>508</v>
      </c>
      <c r="D47" s="39" t="s">
        <v>226</v>
      </c>
      <c r="E47" s="40" t="s">
        <v>227</v>
      </c>
      <c r="F47" s="39">
        <v>229218856</v>
      </c>
      <c r="G47" s="39"/>
    </row>
    <row r="48" spans="1:7" x14ac:dyDescent="0.25">
      <c r="A48" s="39" t="s">
        <v>45</v>
      </c>
      <c r="B48" s="39">
        <v>10988983</v>
      </c>
      <c r="C48" s="36" t="s">
        <v>509</v>
      </c>
      <c r="D48" s="39" t="s">
        <v>228</v>
      </c>
      <c r="E48" s="40" t="s">
        <v>229</v>
      </c>
      <c r="F48" s="39">
        <v>613873882</v>
      </c>
      <c r="G48" s="39"/>
    </row>
    <row r="49" spans="1:7" x14ac:dyDescent="0.25">
      <c r="A49" s="39" t="s">
        <v>82</v>
      </c>
      <c r="B49" s="39">
        <v>11233056</v>
      </c>
      <c r="C49" s="36" t="s">
        <v>508</v>
      </c>
      <c r="D49" s="39" t="s">
        <v>231</v>
      </c>
      <c r="E49" s="40" t="s">
        <v>232</v>
      </c>
      <c r="F49" s="39" t="s">
        <v>233</v>
      </c>
      <c r="G49" s="39"/>
    </row>
    <row r="50" spans="1:7" x14ac:dyDescent="0.25">
      <c r="A50" s="39" t="s">
        <v>8</v>
      </c>
      <c r="B50" s="39">
        <v>10087800</v>
      </c>
      <c r="C50" s="36" t="s">
        <v>509</v>
      </c>
      <c r="D50" s="39" t="s">
        <v>235</v>
      </c>
      <c r="E50" s="40" t="s">
        <v>236</v>
      </c>
      <c r="F50" s="39">
        <v>229230728</v>
      </c>
    </row>
    <row r="51" spans="1:7" x14ac:dyDescent="0.25">
      <c r="A51" s="39" t="s">
        <v>43</v>
      </c>
      <c r="B51" s="39">
        <v>10857718</v>
      </c>
      <c r="C51" s="36" t="s">
        <v>508</v>
      </c>
      <c r="D51" s="39" t="s">
        <v>237</v>
      </c>
      <c r="E51" s="40" t="s">
        <v>238</v>
      </c>
      <c r="F51" s="39">
        <v>623365064</v>
      </c>
    </row>
    <row r="52" spans="1:7" x14ac:dyDescent="0.25">
      <c r="A52" s="39" t="s">
        <v>81</v>
      </c>
      <c r="B52" s="39">
        <v>10236378</v>
      </c>
      <c r="C52" s="36" t="s">
        <v>509</v>
      </c>
      <c r="D52" s="39" t="s">
        <v>243</v>
      </c>
      <c r="E52" s="40" t="s">
        <v>244</v>
      </c>
      <c r="F52" s="39">
        <v>229233840</v>
      </c>
      <c r="G52" s="39"/>
    </row>
    <row r="53" spans="1:7" x14ac:dyDescent="0.25">
      <c r="A53" s="39" t="s">
        <v>83</v>
      </c>
      <c r="B53" s="39">
        <v>11233064</v>
      </c>
      <c r="C53" s="36" t="s">
        <v>508</v>
      </c>
      <c r="D53" s="39" t="s">
        <v>240</v>
      </c>
      <c r="E53" s="40" t="s">
        <v>241</v>
      </c>
      <c r="F53" s="39">
        <v>229239516</v>
      </c>
      <c r="G53" s="39"/>
    </row>
    <row r="54" spans="1:7" x14ac:dyDescent="0.25">
      <c r="A54" s="39" t="s">
        <v>25</v>
      </c>
      <c r="B54" s="39">
        <v>10236522</v>
      </c>
      <c r="C54" s="36" t="s">
        <v>509</v>
      </c>
      <c r="D54" s="39" t="s">
        <v>242</v>
      </c>
      <c r="E54" s="40" t="s">
        <v>221</v>
      </c>
      <c r="F54" s="39">
        <v>229242068</v>
      </c>
      <c r="G54" s="39"/>
    </row>
    <row r="55" spans="1:7" x14ac:dyDescent="0.25">
      <c r="A55" s="39" t="s">
        <v>86</v>
      </c>
      <c r="B55" s="39">
        <v>11160512</v>
      </c>
      <c r="C55" s="36" t="s">
        <v>509</v>
      </c>
      <c r="D55" s="39" t="s">
        <v>245</v>
      </c>
      <c r="E55" s="40" t="s">
        <v>246</v>
      </c>
      <c r="F55" s="39">
        <v>627357926</v>
      </c>
      <c r="G55" s="39"/>
    </row>
    <row r="56" spans="1:7" x14ac:dyDescent="0.25">
      <c r="A56" s="39" t="s">
        <v>29</v>
      </c>
      <c r="B56" s="39">
        <v>1821530</v>
      </c>
      <c r="C56" s="36" t="s">
        <v>508</v>
      </c>
      <c r="D56" s="39" t="s">
        <v>247</v>
      </c>
      <c r="E56" s="40" t="s">
        <v>248</v>
      </c>
      <c r="F56" s="39">
        <v>611649427</v>
      </c>
      <c r="G56" s="39"/>
    </row>
    <row r="57" spans="1:7" x14ac:dyDescent="0.25">
      <c r="A57" s="39" t="s">
        <v>53</v>
      </c>
      <c r="B57" s="39">
        <v>11153183</v>
      </c>
      <c r="C57" s="36" t="s">
        <v>509</v>
      </c>
      <c r="D57" s="39" t="s">
        <v>249</v>
      </c>
      <c r="E57" s="40" t="s">
        <v>250</v>
      </c>
      <c r="F57" s="39" t="s">
        <v>251</v>
      </c>
      <c r="G57" s="39"/>
    </row>
    <row r="58" spans="1:7" x14ac:dyDescent="0.25">
      <c r="A58" s="39" t="s">
        <v>84</v>
      </c>
      <c r="B58" s="39">
        <v>7410832</v>
      </c>
      <c r="C58" s="36" t="s">
        <v>508</v>
      </c>
      <c r="D58" s="39" t="s">
        <v>252</v>
      </c>
      <c r="E58" s="40" t="s">
        <v>253</v>
      </c>
      <c r="F58" s="39">
        <v>299463386</v>
      </c>
      <c r="G58" s="39"/>
    </row>
    <row r="59" spans="1:7" x14ac:dyDescent="0.25">
      <c r="A59" s="39" t="s">
        <v>5</v>
      </c>
      <c r="B59" s="39">
        <v>190253</v>
      </c>
      <c r="C59" s="36" t="s">
        <v>508</v>
      </c>
      <c r="D59" s="39" t="s">
        <v>254</v>
      </c>
      <c r="E59" s="40" t="s">
        <v>255</v>
      </c>
      <c r="F59" s="39" t="s">
        <v>256</v>
      </c>
    </row>
    <row r="60" spans="1:7" x14ac:dyDescent="0.25">
      <c r="A60" s="39" t="s">
        <v>88</v>
      </c>
      <c r="B60" s="39">
        <v>10964612</v>
      </c>
      <c r="C60" s="36" t="s">
        <v>508</v>
      </c>
      <c r="D60" s="39" t="s">
        <v>257</v>
      </c>
      <c r="E60" s="40" t="s">
        <v>258</v>
      </c>
      <c r="F60" s="39">
        <v>31636179322</v>
      </c>
      <c r="G60" s="39"/>
    </row>
    <row r="61" spans="1:7" x14ac:dyDescent="0.25">
      <c r="A61" s="39" t="s">
        <v>89</v>
      </c>
      <c r="B61" s="39">
        <v>5010270</v>
      </c>
      <c r="C61" s="36" t="s">
        <v>508</v>
      </c>
      <c r="D61" s="39" t="s">
        <v>259</v>
      </c>
      <c r="E61" s="40" t="s">
        <v>260</v>
      </c>
      <c r="F61" s="39" t="s">
        <v>261</v>
      </c>
    </row>
    <row r="62" spans="1:7" x14ac:dyDescent="0.25">
      <c r="A62" s="39" t="s">
        <v>69</v>
      </c>
      <c r="B62" s="39">
        <v>6520058</v>
      </c>
      <c r="C62" s="36" t="s">
        <v>508</v>
      </c>
      <c r="D62" s="39" t="s">
        <v>262</v>
      </c>
      <c r="E62" s="40" t="s">
        <v>263</v>
      </c>
      <c r="F62" s="39"/>
      <c r="G62" s="39"/>
    </row>
    <row r="63" spans="1:7" x14ac:dyDescent="0.25">
      <c r="A63" s="39" t="s">
        <v>91</v>
      </c>
      <c r="B63" s="39">
        <v>11334975</v>
      </c>
      <c r="C63" s="36" t="s">
        <v>509</v>
      </c>
      <c r="D63" s="39" t="s">
        <v>266</v>
      </c>
      <c r="E63" s="40" t="s">
        <v>267</v>
      </c>
      <c r="F63" s="39">
        <v>229237536</v>
      </c>
      <c r="G63" s="39"/>
    </row>
    <row r="64" spans="1:7" x14ac:dyDescent="0.25">
      <c r="A64" s="39" t="s">
        <v>4</v>
      </c>
      <c r="B64" s="39">
        <v>5431298</v>
      </c>
      <c r="C64" s="36" t="s">
        <v>508</v>
      </c>
      <c r="D64" s="39" t="s">
        <v>270</v>
      </c>
      <c r="E64" s="40" t="s">
        <v>271</v>
      </c>
      <c r="F64" s="39">
        <v>633838551</v>
      </c>
      <c r="G64" s="39"/>
    </row>
    <row r="65" spans="1:7" x14ac:dyDescent="0.25">
      <c r="A65" s="39" t="s">
        <v>93</v>
      </c>
      <c r="B65" s="39">
        <v>10784973</v>
      </c>
      <c r="C65" s="36" t="s">
        <v>508</v>
      </c>
      <c r="D65" s="39" t="s">
        <v>268</v>
      </c>
      <c r="E65" s="40" t="s">
        <v>269</v>
      </c>
      <c r="F65" s="39">
        <v>31229230892</v>
      </c>
    </row>
    <row r="66" spans="1:7" x14ac:dyDescent="0.25">
      <c r="A66" s="39" t="s">
        <v>95</v>
      </c>
      <c r="B66" s="39">
        <v>11161097</v>
      </c>
      <c r="C66" s="36" t="s">
        <v>508</v>
      </c>
      <c r="D66" s="39" t="s">
        <v>272</v>
      </c>
      <c r="E66" s="40" t="s">
        <v>273</v>
      </c>
      <c r="F66" s="39">
        <v>229237919</v>
      </c>
      <c r="G66" s="39"/>
    </row>
    <row r="67" spans="1:7" x14ac:dyDescent="0.25">
      <c r="A67" s="39" t="s">
        <v>76</v>
      </c>
      <c r="B67" s="39">
        <v>10512091</v>
      </c>
      <c r="C67" s="36" t="s">
        <v>508</v>
      </c>
      <c r="D67" s="39" t="s">
        <v>274</v>
      </c>
      <c r="E67" s="40" t="s">
        <v>275</v>
      </c>
      <c r="F67" s="39">
        <v>620033327</v>
      </c>
      <c r="G67" s="39"/>
    </row>
    <row r="68" spans="1:7" x14ac:dyDescent="0.25">
      <c r="A68" s="39" t="s">
        <v>63</v>
      </c>
      <c r="B68" s="39">
        <v>10838188</v>
      </c>
      <c r="C68" s="36" t="s">
        <v>509</v>
      </c>
      <c r="D68" s="39" t="s">
        <v>276</v>
      </c>
      <c r="E68" s="40" t="s">
        <v>277</v>
      </c>
      <c r="F68" s="39">
        <v>613078450</v>
      </c>
      <c r="G68" s="39"/>
    </row>
    <row r="69" spans="1:7" x14ac:dyDescent="0.25">
      <c r="A69" s="39" t="s">
        <v>64</v>
      </c>
      <c r="B69" s="39">
        <v>10692087</v>
      </c>
      <c r="C69" s="36" t="s">
        <v>508</v>
      </c>
      <c r="D69" s="39" t="s">
        <v>278</v>
      </c>
      <c r="E69" s="40" t="s">
        <v>279</v>
      </c>
      <c r="F69" s="39">
        <v>631763031</v>
      </c>
      <c r="G69" s="39"/>
    </row>
    <row r="70" spans="1:7" x14ac:dyDescent="0.25">
      <c r="A70" s="39" t="s">
        <v>98</v>
      </c>
      <c r="B70" s="39">
        <v>10747010</v>
      </c>
      <c r="C70" s="36" t="s">
        <v>509</v>
      </c>
      <c r="D70" s="39" t="s">
        <v>280</v>
      </c>
      <c r="E70" s="40" t="s">
        <v>281</v>
      </c>
      <c r="F70" s="39">
        <v>229263339</v>
      </c>
      <c r="G70" s="39"/>
    </row>
    <row r="71" spans="1:7" ht="30" x14ac:dyDescent="0.25">
      <c r="A71" s="39" t="s">
        <v>103</v>
      </c>
      <c r="B71" s="39">
        <v>10367195</v>
      </c>
      <c r="C71" s="36" t="s">
        <v>508</v>
      </c>
      <c r="D71" s="39" t="s">
        <v>282</v>
      </c>
      <c r="E71" s="40" t="s">
        <v>283</v>
      </c>
      <c r="F71" s="39">
        <v>229267617</v>
      </c>
      <c r="G71" s="39"/>
    </row>
    <row r="72" spans="1:7" x14ac:dyDescent="0.25">
      <c r="A72" s="39" t="s">
        <v>80</v>
      </c>
      <c r="B72" s="39">
        <v>10785288</v>
      </c>
      <c r="C72" s="36" t="s">
        <v>508</v>
      </c>
      <c r="D72" s="39" t="s">
        <v>284</v>
      </c>
      <c r="E72" s="40" t="s">
        <v>285</v>
      </c>
      <c r="F72" s="39" t="s">
        <v>286</v>
      </c>
    </row>
    <row r="73" spans="1:7" x14ac:dyDescent="0.25">
      <c r="A73" s="39" t="s">
        <v>100</v>
      </c>
      <c r="B73" s="39">
        <v>7340744</v>
      </c>
      <c r="C73" s="36" t="s">
        <v>509</v>
      </c>
      <c r="D73" s="39" t="s">
        <v>287</v>
      </c>
      <c r="E73" s="40" t="s">
        <v>288</v>
      </c>
      <c r="F73" s="39">
        <v>229232603</v>
      </c>
      <c r="G73" s="39"/>
    </row>
    <row r="74" spans="1:7" x14ac:dyDescent="0.25">
      <c r="A74" s="39" t="s">
        <v>59</v>
      </c>
      <c r="B74" s="39">
        <v>10563678</v>
      </c>
      <c r="C74" s="36" t="s">
        <v>508</v>
      </c>
      <c r="D74" s="39" t="s">
        <v>289</v>
      </c>
      <c r="E74" s="40" t="s">
        <v>290</v>
      </c>
      <c r="F74" s="39">
        <v>630592847</v>
      </c>
      <c r="G74" s="39"/>
    </row>
    <row r="75" spans="1:7" x14ac:dyDescent="0.25">
      <c r="A75" s="39" t="s">
        <v>14</v>
      </c>
      <c r="B75" s="39">
        <v>4050146</v>
      </c>
      <c r="C75" s="36" t="s">
        <v>508</v>
      </c>
      <c r="D75" s="39" t="s">
        <v>291</v>
      </c>
      <c r="E75" s="40" t="s">
        <v>292</v>
      </c>
      <c r="F75" s="39">
        <v>640488206</v>
      </c>
      <c r="G75" s="39"/>
    </row>
    <row r="76" spans="1:7" x14ac:dyDescent="0.25">
      <c r="A76" s="39" t="s">
        <v>94</v>
      </c>
      <c r="B76" s="39">
        <v>10692744</v>
      </c>
      <c r="C76" s="36" t="s">
        <v>508</v>
      </c>
      <c r="D76" s="39" t="s">
        <v>293</v>
      </c>
      <c r="E76" s="40" t="s">
        <v>294</v>
      </c>
      <c r="F76" s="39" t="s">
        <v>295</v>
      </c>
      <c r="G76" s="39"/>
    </row>
    <row r="77" spans="1:7" x14ac:dyDescent="0.25">
      <c r="A77" s="39" t="s">
        <v>32</v>
      </c>
      <c r="B77" s="39">
        <v>3950018</v>
      </c>
      <c r="C77" s="36" t="s">
        <v>508</v>
      </c>
      <c r="D77" s="39" t="s">
        <v>297</v>
      </c>
      <c r="E77" s="40" t="s">
        <v>298</v>
      </c>
      <c r="F77" s="39">
        <v>718874817</v>
      </c>
    </row>
    <row r="78" spans="1:7" x14ac:dyDescent="0.25">
      <c r="A78" s="39" t="s">
        <v>21</v>
      </c>
      <c r="B78" s="39">
        <v>5771509</v>
      </c>
      <c r="C78" s="36" t="s">
        <v>508</v>
      </c>
      <c r="D78" s="39" t="s">
        <v>300</v>
      </c>
      <c r="E78" s="40" t="s">
        <v>301</v>
      </c>
      <c r="F78" s="39" t="s">
        <v>302</v>
      </c>
    </row>
    <row r="79" spans="1:7" x14ac:dyDescent="0.25">
      <c r="A79" s="39" t="s">
        <v>6</v>
      </c>
      <c r="B79" s="39">
        <v>1260271</v>
      </c>
      <c r="C79" s="36" t="s">
        <v>508</v>
      </c>
      <c r="D79" s="39" t="s">
        <v>303</v>
      </c>
      <c r="E79" s="40" t="s">
        <v>304</v>
      </c>
      <c r="F79" s="39" t="s">
        <v>305</v>
      </c>
      <c r="G79" s="39"/>
    </row>
    <row r="80" spans="1:7" x14ac:dyDescent="0.25">
      <c r="A80" s="39" t="s">
        <v>26</v>
      </c>
      <c r="B80" s="39">
        <v>10956813</v>
      </c>
      <c r="C80" s="36" t="s">
        <v>509</v>
      </c>
      <c r="D80" s="39" t="s">
        <v>309</v>
      </c>
      <c r="E80" s="40" t="s">
        <v>310</v>
      </c>
      <c r="F80" s="39">
        <v>615524888</v>
      </c>
      <c r="G80" s="39"/>
    </row>
    <row r="81" spans="1:7" x14ac:dyDescent="0.25">
      <c r="A81" s="39" t="s">
        <v>101</v>
      </c>
      <c r="B81" s="39">
        <v>6910384</v>
      </c>
      <c r="C81" s="36" t="s">
        <v>509</v>
      </c>
      <c r="D81" s="39" t="s">
        <v>307</v>
      </c>
      <c r="E81" s="40" t="s">
        <v>308</v>
      </c>
      <c r="F81" s="39">
        <v>229240365</v>
      </c>
      <c r="G81" s="39"/>
    </row>
    <row r="82" spans="1:7" x14ac:dyDescent="0.25">
      <c r="A82" s="39" t="s">
        <v>66</v>
      </c>
      <c r="B82" s="39">
        <v>11297327</v>
      </c>
      <c r="C82" s="36" t="s">
        <v>508</v>
      </c>
      <c r="D82" s="39" t="s">
        <v>311</v>
      </c>
      <c r="E82" s="40" t="s">
        <v>312</v>
      </c>
      <c r="F82" s="39">
        <v>643621167</v>
      </c>
      <c r="G82" s="39"/>
    </row>
    <row r="83" spans="1:7" ht="30" x14ac:dyDescent="0.25">
      <c r="A83" s="39" t="s">
        <v>107</v>
      </c>
      <c r="B83" s="39">
        <v>11224065</v>
      </c>
      <c r="C83" s="36" t="s">
        <v>509</v>
      </c>
      <c r="D83" s="39" t="s">
        <v>313</v>
      </c>
      <c r="E83" s="40" t="s">
        <v>314</v>
      </c>
      <c r="F83" s="39">
        <v>653692194</v>
      </c>
      <c r="G83" s="39"/>
    </row>
    <row r="84" spans="1:7" x14ac:dyDescent="0.25">
      <c r="A84" s="39" t="s">
        <v>61</v>
      </c>
      <c r="B84" s="39">
        <v>10692419</v>
      </c>
      <c r="C84" s="36" t="s">
        <v>508</v>
      </c>
      <c r="D84" s="39" t="s">
        <v>315</v>
      </c>
      <c r="E84" s="40" t="s">
        <v>316</v>
      </c>
      <c r="F84" s="39">
        <v>229231861</v>
      </c>
      <c r="G84" s="39"/>
    </row>
    <row r="85" spans="1:7" x14ac:dyDescent="0.25">
      <c r="A85" s="39" t="s">
        <v>104</v>
      </c>
      <c r="B85" s="39">
        <v>10266496</v>
      </c>
      <c r="C85" s="36" t="s">
        <v>508</v>
      </c>
      <c r="D85" s="39" t="s">
        <v>317</v>
      </c>
      <c r="E85" s="40" t="s">
        <v>318</v>
      </c>
      <c r="F85" s="39" t="s">
        <v>319</v>
      </c>
      <c r="G85" s="39"/>
    </row>
    <row r="86" spans="1:7" ht="30" x14ac:dyDescent="0.25">
      <c r="A86" s="39" t="s">
        <v>90</v>
      </c>
      <c r="B86" s="39">
        <v>10779978</v>
      </c>
      <c r="C86" s="36" t="s">
        <v>508</v>
      </c>
      <c r="D86" s="39" t="s">
        <v>320</v>
      </c>
      <c r="E86" s="40" t="s">
        <v>321</v>
      </c>
      <c r="F86" s="39">
        <v>614993235</v>
      </c>
      <c r="G86" s="39"/>
    </row>
    <row r="87" spans="1:7" x14ac:dyDescent="0.25">
      <c r="A87" s="39" t="s">
        <v>99</v>
      </c>
      <c r="B87" s="39">
        <v>8928228</v>
      </c>
      <c r="C87" s="36" t="s">
        <v>509</v>
      </c>
      <c r="D87" s="39" t="s">
        <v>322</v>
      </c>
      <c r="E87" s="40" t="s">
        <v>323</v>
      </c>
      <c r="F87" s="39">
        <v>652017144</v>
      </c>
      <c r="G87" s="39"/>
    </row>
    <row r="88" spans="1:7" x14ac:dyDescent="0.25">
      <c r="A88" s="39" t="s">
        <v>87</v>
      </c>
      <c r="B88" s="39">
        <v>10709494</v>
      </c>
      <c r="C88" s="36" t="s">
        <v>509</v>
      </c>
      <c r="D88" s="39" t="s">
        <v>324</v>
      </c>
      <c r="E88" s="40" t="s">
        <v>325</v>
      </c>
      <c r="F88" s="39">
        <v>622552429</v>
      </c>
      <c r="G88" s="39"/>
    </row>
    <row r="89" spans="1:7" x14ac:dyDescent="0.25">
      <c r="A89" s="39" t="s">
        <v>96</v>
      </c>
      <c r="B89" s="39">
        <v>11150046</v>
      </c>
      <c r="C89" s="36" t="s">
        <v>508</v>
      </c>
      <c r="D89" s="39" t="s">
        <v>326</v>
      </c>
      <c r="E89" s="40" t="s">
        <v>327</v>
      </c>
      <c r="F89" s="39">
        <v>229240869</v>
      </c>
      <c r="G89" s="39"/>
    </row>
    <row r="90" spans="1:7" x14ac:dyDescent="0.25">
      <c r="A90" s="39" t="s">
        <v>92</v>
      </c>
      <c r="B90" s="39">
        <v>10706527</v>
      </c>
      <c r="C90" s="36" t="s">
        <v>508</v>
      </c>
      <c r="D90" s="39" t="s">
        <v>328</v>
      </c>
      <c r="E90" s="40" t="s">
        <v>329</v>
      </c>
      <c r="F90" s="39">
        <v>229239576</v>
      </c>
      <c r="G90" s="39"/>
    </row>
    <row r="91" spans="1:7" x14ac:dyDescent="0.25">
      <c r="A91" s="39" t="s">
        <v>12</v>
      </c>
      <c r="B91" s="39">
        <v>10747002</v>
      </c>
      <c r="C91" s="36" t="s">
        <v>509</v>
      </c>
      <c r="D91" s="39" t="s">
        <v>330</v>
      </c>
      <c r="E91" s="40" t="s">
        <v>331</v>
      </c>
      <c r="F91" s="39">
        <v>229263339</v>
      </c>
      <c r="G91" s="39"/>
    </row>
    <row r="92" spans="1:7" x14ac:dyDescent="0.25">
      <c r="A92" s="39" t="s">
        <v>31</v>
      </c>
      <c r="B92" s="39">
        <v>10970304</v>
      </c>
      <c r="C92" s="36" t="s">
        <v>508</v>
      </c>
      <c r="D92" s="39" t="s">
        <v>332</v>
      </c>
      <c r="E92" s="40" t="s">
        <v>333</v>
      </c>
      <c r="F92" s="39">
        <v>623032723</v>
      </c>
      <c r="G92" s="39"/>
    </row>
    <row r="93" spans="1:7" ht="30" x14ac:dyDescent="0.25">
      <c r="A93" s="39" t="s">
        <v>85</v>
      </c>
      <c r="B93" s="39">
        <v>7251343</v>
      </c>
      <c r="C93" s="36" t="s">
        <v>508</v>
      </c>
      <c r="D93" s="39" t="s">
        <v>334</v>
      </c>
      <c r="E93" s="40" t="s">
        <v>335</v>
      </c>
      <c r="F93" s="39" t="s">
        <v>336</v>
      </c>
    </row>
    <row r="94" spans="1:7" x14ac:dyDescent="0.25">
      <c r="A94" s="39" t="s">
        <v>47</v>
      </c>
      <c r="B94" s="39">
        <v>1120405</v>
      </c>
      <c r="C94" s="36" t="s">
        <v>509</v>
      </c>
      <c r="D94" s="39" t="s">
        <v>337</v>
      </c>
      <c r="E94" s="40" t="s">
        <v>338</v>
      </c>
      <c r="F94" s="39">
        <v>615553149</v>
      </c>
      <c r="G94" s="39"/>
    </row>
    <row r="95" spans="1:7" ht="30" x14ac:dyDescent="0.25">
      <c r="A95" s="39" t="s">
        <v>33</v>
      </c>
      <c r="B95" s="39">
        <v>10461127</v>
      </c>
      <c r="C95" s="36" t="s">
        <v>508</v>
      </c>
      <c r="D95" s="39" t="s">
        <v>339</v>
      </c>
      <c r="E95" s="40" t="s">
        <v>340</v>
      </c>
      <c r="F95" s="39">
        <v>621270417</v>
      </c>
    </row>
    <row r="96" spans="1:7" x14ac:dyDescent="0.25">
      <c r="A96" s="39" t="s">
        <v>50</v>
      </c>
      <c r="B96" s="39">
        <v>11142598</v>
      </c>
      <c r="C96" s="36" t="s">
        <v>508</v>
      </c>
      <c r="D96" s="39" t="s">
        <v>341</v>
      </c>
      <c r="E96" s="40" t="s">
        <v>342</v>
      </c>
      <c r="F96" s="39">
        <v>613997903</v>
      </c>
      <c r="G96" s="39"/>
    </row>
    <row r="97" spans="1:7" x14ac:dyDescent="0.25">
      <c r="A97" s="39" t="s">
        <v>27</v>
      </c>
      <c r="B97" s="39">
        <v>5530092</v>
      </c>
      <c r="C97" s="36" t="s">
        <v>509</v>
      </c>
      <c r="D97" s="39" t="s">
        <v>343</v>
      </c>
      <c r="E97" s="40" t="s">
        <v>344</v>
      </c>
      <c r="F97" s="39">
        <v>229230481</v>
      </c>
      <c r="G97" s="39"/>
    </row>
    <row r="98" spans="1:7" x14ac:dyDescent="0.25">
      <c r="A98" s="39" t="s">
        <v>97</v>
      </c>
      <c r="B98" s="39">
        <v>10644270</v>
      </c>
      <c r="C98" s="36" t="s">
        <v>508</v>
      </c>
      <c r="D98" s="39" t="s">
        <v>349</v>
      </c>
      <c r="E98" s="40" t="s">
        <v>350</v>
      </c>
      <c r="F98" s="39">
        <v>643708546</v>
      </c>
      <c r="G98" s="39"/>
    </row>
    <row r="99" spans="1:7" x14ac:dyDescent="0.25">
      <c r="A99" s="39" t="s">
        <v>105</v>
      </c>
      <c r="B99" s="39">
        <v>6711219</v>
      </c>
      <c r="C99" s="36" t="s">
        <v>509</v>
      </c>
      <c r="D99" s="39" t="s">
        <v>345</v>
      </c>
      <c r="E99" s="40" t="s">
        <v>346</v>
      </c>
      <c r="F99" s="39">
        <v>229504893</v>
      </c>
    </row>
    <row r="100" spans="1:7" x14ac:dyDescent="0.25">
      <c r="A100" s="39" t="s">
        <v>108</v>
      </c>
      <c r="B100" s="39">
        <v>11220207</v>
      </c>
      <c r="C100" s="36" t="s">
        <v>509</v>
      </c>
      <c r="D100" s="39" t="s">
        <v>347</v>
      </c>
      <c r="E100" s="40" t="s">
        <v>348</v>
      </c>
      <c r="F100" s="39">
        <v>636116348</v>
      </c>
      <c r="G100" s="39"/>
    </row>
    <row r="101" spans="1:7" x14ac:dyDescent="0.25">
      <c r="A101" s="39" t="s">
        <v>17</v>
      </c>
      <c r="B101" s="39">
        <v>10692215</v>
      </c>
      <c r="C101" s="36" t="s">
        <v>508</v>
      </c>
      <c r="D101" s="39" t="s">
        <v>351</v>
      </c>
      <c r="E101" s="40" t="s">
        <v>352</v>
      </c>
      <c r="F101" s="39">
        <v>624994392</v>
      </c>
      <c r="G101" s="39"/>
    </row>
    <row r="102" spans="1:7" x14ac:dyDescent="0.25">
      <c r="A102" s="39" t="s">
        <v>71</v>
      </c>
      <c r="B102" s="39">
        <v>10488713</v>
      </c>
      <c r="C102" s="36" t="s">
        <v>508</v>
      </c>
      <c r="D102" s="39" t="s">
        <v>353</v>
      </c>
      <c r="E102" s="40" t="s">
        <v>354</v>
      </c>
      <c r="F102" s="39" t="s">
        <v>355</v>
      </c>
      <c r="G102" s="39"/>
    </row>
    <row r="103" spans="1:7" x14ac:dyDescent="0.25">
      <c r="A103" s="39" t="s">
        <v>109</v>
      </c>
      <c r="B103" s="39">
        <v>10692655</v>
      </c>
      <c r="C103" s="36" t="s">
        <v>508</v>
      </c>
      <c r="D103" s="39" t="s">
        <v>357</v>
      </c>
      <c r="E103" s="40" t="s">
        <v>358</v>
      </c>
      <c r="F103" s="39" t="s">
        <v>359</v>
      </c>
      <c r="G103" s="39"/>
    </row>
    <row r="104" spans="1:7" x14ac:dyDescent="0.25">
      <c r="A104" s="39" t="s">
        <v>10</v>
      </c>
      <c r="B104" s="39">
        <v>10843557</v>
      </c>
      <c r="C104" s="36" t="s">
        <v>509</v>
      </c>
      <c r="D104" s="39" t="s">
        <v>363</v>
      </c>
      <c r="E104" s="40" t="s">
        <v>364</v>
      </c>
      <c r="F104" s="39">
        <v>31611884765</v>
      </c>
      <c r="G104" s="39"/>
    </row>
    <row r="105" spans="1:7" x14ac:dyDescent="0.25">
      <c r="A105" s="39" t="s">
        <v>78</v>
      </c>
      <c r="B105" s="39">
        <v>5780419</v>
      </c>
      <c r="C105" s="36" t="s">
        <v>508</v>
      </c>
      <c r="D105" s="39" t="s">
        <v>365</v>
      </c>
      <c r="E105" s="40" t="s">
        <v>366</v>
      </c>
      <c r="F105" s="39" t="s">
        <v>367</v>
      </c>
      <c r="G105" s="39"/>
    </row>
    <row r="106" spans="1:7" x14ac:dyDescent="0.25">
      <c r="A106" s="39" t="s">
        <v>360</v>
      </c>
      <c r="B106" s="39">
        <v>6710938</v>
      </c>
      <c r="C106" s="36" t="s">
        <v>509</v>
      </c>
      <c r="D106" s="39" t="s">
        <v>361</v>
      </c>
      <c r="E106" s="40" t="s">
        <v>346</v>
      </c>
      <c r="F106" s="39" t="s">
        <v>362</v>
      </c>
      <c r="G106" s="39"/>
    </row>
    <row r="107" spans="1:7" x14ac:dyDescent="0.25">
      <c r="A107" s="39" t="s">
        <v>74</v>
      </c>
      <c r="B107" s="39">
        <v>10673669</v>
      </c>
      <c r="C107" s="36" t="s">
        <v>509</v>
      </c>
      <c r="D107" s="39" t="s">
        <v>368</v>
      </c>
      <c r="E107" s="40" t="s">
        <v>369</v>
      </c>
      <c r="F107" s="39">
        <v>611997263</v>
      </c>
      <c r="G107" s="39"/>
    </row>
    <row r="108" spans="1:7" x14ac:dyDescent="0.25">
      <c r="A108" s="39" t="s">
        <v>102</v>
      </c>
      <c r="B108" s="39">
        <v>11153191</v>
      </c>
      <c r="C108" s="36" t="s">
        <v>509</v>
      </c>
      <c r="D108" s="39" t="s">
        <v>370</v>
      </c>
      <c r="E108" s="40" t="s">
        <v>371</v>
      </c>
      <c r="F108" s="39" t="s">
        <v>372</v>
      </c>
      <c r="G108" s="39"/>
    </row>
    <row r="109" spans="1:7" x14ac:dyDescent="0.25">
      <c r="G109" s="39"/>
    </row>
    <row r="110" spans="1:7" x14ac:dyDescent="0.25">
      <c r="G110" s="39"/>
    </row>
    <row r="111" spans="1:7" x14ac:dyDescent="0.25">
      <c r="G111" s="39"/>
    </row>
    <row r="112" spans="1:7" x14ac:dyDescent="0.25">
      <c r="G112" s="39"/>
    </row>
    <row r="113" spans="1:7" x14ac:dyDescent="0.25">
      <c r="G113" s="39"/>
    </row>
    <row r="114" spans="1:7" x14ac:dyDescent="0.25">
      <c r="G114" s="39"/>
    </row>
    <row r="115" spans="1:7" x14ac:dyDescent="0.25">
      <c r="G115" s="39"/>
    </row>
    <row r="116" spans="1:7" x14ac:dyDescent="0.25">
      <c r="G116" s="39"/>
    </row>
    <row r="117" spans="1:7" x14ac:dyDescent="0.25">
      <c r="G117" s="39"/>
    </row>
    <row r="118" spans="1:7" x14ac:dyDescent="0.25">
      <c r="G118" s="39"/>
    </row>
    <row r="119" spans="1:7" x14ac:dyDescent="0.25">
      <c r="G119" s="39"/>
    </row>
    <row r="120" spans="1:7" x14ac:dyDescent="0.25">
      <c r="G120" s="39"/>
    </row>
    <row r="121" spans="1:7" x14ac:dyDescent="0.25">
      <c r="G121" s="39"/>
    </row>
    <row r="122" spans="1:7" x14ac:dyDescent="0.25">
      <c r="A122" s="39"/>
      <c r="G122" s="39"/>
    </row>
    <row r="123" spans="1:7" x14ac:dyDescent="0.25">
      <c r="G123" s="39"/>
    </row>
    <row r="124" spans="1:7" x14ac:dyDescent="0.25">
      <c r="G124" s="39"/>
    </row>
    <row r="125" spans="1:7" x14ac:dyDescent="0.25">
      <c r="G125" s="39"/>
    </row>
    <row r="126" spans="1:7" x14ac:dyDescent="0.25">
      <c r="G126" s="39"/>
    </row>
    <row r="129" spans="1:7" x14ac:dyDescent="0.25">
      <c r="A129" s="39" t="s">
        <v>306</v>
      </c>
      <c r="B129" s="39">
        <v>10561529</v>
      </c>
      <c r="C129" s="36" t="s">
        <v>509</v>
      </c>
      <c r="D129" s="41" t="s">
        <v>120</v>
      </c>
      <c r="E129" s="241"/>
      <c r="F129" s="241"/>
      <c r="G129" s="39"/>
    </row>
    <row r="130" spans="1:7" x14ac:dyDescent="0.25">
      <c r="A130" s="39" t="s">
        <v>299</v>
      </c>
      <c r="B130" s="39">
        <v>11018553</v>
      </c>
      <c r="C130" s="36" t="s">
        <v>509</v>
      </c>
      <c r="D130" s="41" t="s">
        <v>120</v>
      </c>
      <c r="E130" s="241"/>
      <c r="F130" s="241"/>
      <c r="G130" s="39"/>
    </row>
    <row r="131" spans="1:7" x14ac:dyDescent="0.25">
      <c r="A131" s="39" t="s">
        <v>296</v>
      </c>
      <c r="B131" s="39">
        <v>10692663</v>
      </c>
      <c r="C131" s="36" t="s">
        <v>508</v>
      </c>
      <c r="D131" s="41" t="s">
        <v>120</v>
      </c>
      <c r="E131" s="241"/>
      <c r="F131" s="241"/>
      <c r="G131" s="39"/>
    </row>
    <row r="132" spans="1:7" x14ac:dyDescent="0.25">
      <c r="A132" s="39" t="s">
        <v>264</v>
      </c>
      <c r="B132" s="39">
        <v>3200170</v>
      </c>
      <c r="C132" s="36" t="s">
        <v>508</v>
      </c>
      <c r="D132" s="41" t="s">
        <v>120</v>
      </c>
      <c r="E132" s="241"/>
      <c r="F132" s="241"/>
      <c r="G132" s="39"/>
    </row>
    <row r="133" spans="1:7" x14ac:dyDescent="0.25">
      <c r="A133" s="39" t="s">
        <v>265</v>
      </c>
      <c r="B133" s="39">
        <v>9140077</v>
      </c>
      <c r="C133" s="36" t="s">
        <v>509</v>
      </c>
      <c r="D133" s="41" t="s">
        <v>120</v>
      </c>
      <c r="E133" s="241"/>
      <c r="F133" s="241"/>
      <c r="G133" s="39"/>
    </row>
    <row r="134" spans="1:7" x14ac:dyDescent="0.25">
      <c r="A134" s="39" t="s">
        <v>239</v>
      </c>
      <c r="B134" s="39">
        <v>10575942</v>
      </c>
      <c r="C134" s="36" t="s">
        <v>509</v>
      </c>
      <c r="D134" s="41" t="s">
        <v>120</v>
      </c>
      <c r="E134" s="241"/>
      <c r="F134" s="241"/>
      <c r="G134" s="39"/>
    </row>
    <row r="135" spans="1:7" x14ac:dyDescent="0.25">
      <c r="A135" s="39" t="s">
        <v>234</v>
      </c>
      <c r="B135" s="39">
        <v>4620080</v>
      </c>
      <c r="C135" s="36" t="s">
        <v>508</v>
      </c>
      <c r="D135" s="41" t="s">
        <v>120</v>
      </c>
      <c r="E135" s="241"/>
      <c r="F135" s="241"/>
      <c r="G135" s="39"/>
    </row>
    <row r="136" spans="1:7" x14ac:dyDescent="0.25">
      <c r="A136" s="39" t="s">
        <v>230</v>
      </c>
      <c r="B136" s="39">
        <v>10692370</v>
      </c>
      <c r="C136" s="36" t="s">
        <v>508</v>
      </c>
      <c r="D136" s="41" t="s">
        <v>120</v>
      </c>
      <c r="E136" s="241"/>
      <c r="F136" s="241"/>
      <c r="G136" s="39"/>
    </row>
    <row r="137" spans="1:7" x14ac:dyDescent="0.25">
      <c r="A137" s="39" t="s">
        <v>209</v>
      </c>
      <c r="B137" s="39">
        <v>10767866</v>
      </c>
      <c r="C137" s="36" t="s">
        <v>508</v>
      </c>
      <c r="D137" s="41" t="s">
        <v>120</v>
      </c>
      <c r="E137" s="241"/>
      <c r="F137" s="241"/>
      <c r="G137" s="39"/>
    </row>
    <row r="138" spans="1:7" x14ac:dyDescent="0.25">
      <c r="A138" s="39" t="s">
        <v>215</v>
      </c>
      <c r="B138" s="39">
        <v>1831056</v>
      </c>
      <c r="C138" s="36" t="s">
        <v>508</v>
      </c>
      <c r="D138" s="41" t="s">
        <v>120</v>
      </c>
      <c r="E138" s="241"/>
      <c r="F138" s="241"/>
      <c r="G138" s="39"/>
    </row>
    <row r="139" spans="1:7" x14ac:dyDescent="0.25">
      <c r="A139" s="39" t="s">
        <v>191</v>
      </c>
      <c r="B139" s="39">
        <v>3050062</v>
      </c>
      <c r="C139" s="36" t="s">
        <v>509</v>
      </c>
      <c r="D139" s="41" t="s">
        <v>120</v>
      </c>
      <c r="E139" s="241"/>
      <c r="F139" s="241"/>
      <c r="G139" s="39"/>
    </row>
    <row r="140" spans="1:7" x14ac:dyDescent="0.25">
      <c r="A140" s="39" t="s">
        <v>192</v>
      </c>
      <c r="B140" s="39">
        <v>10306270</v>
      </c>
      <c r="C140" s="36" t="s">
        <v>509</v>
      </c>
      <c r="D140" s="41" t="s">
        <v>120</v>
      </c>
      <c r="E140" s="241"/>
      <c r="F140" s="241"/>
      <c r="G140" s="39"/>
    </row>
    <row r="141" spans="1:7" x14ac:dyDescent="0.25">
      <c r="A141" s="39" t="s">
        <v>193</v>
      </c>
      <c r="B141" s="39">
        <v>6510079</v>
      </c>
      <c r="C141" s="36" t="s">
        <v>509</v>
      </c>
      <c r="D141" s="41" t="s">
        <v>120</v>
      </c>
      <c r="E141" s="241"/>
      <c r="F141" s="241"/>
      <c r="G141" s="39"/>
    </row>
    <row r="142" spans="1:7" x14ac:dyDescent="0.25">
      <c r="A142" s="39" t="s">
        <v>176</v>
      </c>
      <c r="B142" s="39">
        <v>11272288</v>
      </c>
      <c r="C142" s="36" t="s">
        <v>509</v>
      </c>
      <c r="D142" s="41" t="s">
        <v>120</v>
      </c>
      <c r="E142" s="241"/>
      <c r="F142" s="241"/>
      <c r="G142" s="39"/>
    </row>
    <row r="143" spans="1:7" x14ac:dyDescent="0.25">
      <c r="A143" s="39" t="s">
        <v>136</v>
      </c>
      <c r="B143" s="39">
        <v>10274106</v>
      </c>
      <c r="C143" s="36" t="s">
        <v>508</v>
      </c>
      <c r="D143" s="41" t="s">
        <v>120</v>
      </c>
      <c r="E143" s="241"/>
      <c r="F143" s="241"/>
      <c r="G143" s="39"/>
    </row>
    <row r="144" spans="1:7" x14ac:dyDescent="0.25">
      <c r="A144" s="39" t="s">
        <v>133</v>
      </c>
      <c r="B144" s="39">
        <v>3230133</v>
      </c>
      <c r="C144" s="36" t="s">
        <v>509</v>
      </c>
      <c r="D144" s="41" t="s">
        <v>120</v>
      </c>
      <c r="E144" s="241"/>
      <c r="F144" s="241"/>
      <c r="G144" s="39"/>
    </row>
    <row r="145" spans="1:7" x14ac:dyDescent="0.25">
      <c r="A145" s="39" t="s">
        <v>123</v>
      </c>
      <c r="B145" s="39">
        <v>10315740</v>
      </c>
      <c r="C145" s="36" t="s">
        <v>508</v>
      </c>
      <c r="D145" s="41" t="s">
        <v>120</v>
      </c>
      <c r="E145" s="241"/>
      <c r="F145" s="241"/>
      <c r="G145" s="39"/>
    </row>
    <row r="146" spans="1:7" x14ac:dyDescent="0.25">
      <c r="A146" s="39" t="s">
        <v>126</v>
      </c>
      <c r="B146" s="39">
        <v>10462254</v>
      </c>
      <c r="C146" s="36" t="s">
        <v>508</v>
      </c>
      <c r="D146" s="41" t="s">
        <v>120</v>
      </c>
      <c r="E146" s="241"/>
      <c r="F146" s="241"/>
      <c r="G146" s="39"/>
    </row>
  </sheetData>
  <sortState ref="A2:F128">
    <sortCondition ref="A2:A128"/>
  </sortState>
  <mergeCells count="18">
    <mergeCell ref="E136:F136"/>
    <mergeCell ref="E145:F145"/>
    <mergeCell ref="E146:F146"/>
    <mergeCell ref="E144:F144"/>
    <mergeCell ref="E143:F143"/>
    <mergeCell ref="E142:F142"/>
    <mergeCell ref="E139:F139"/>
    <mergeCell ref="E140:F140"/>
    <mergeCell ref="E141:F141"/>
    <mergeCell ref="E137:F137"/>
    <mergeCell ref="E138:F138"/>
    <mergeCell ref="E129:F129"/>
    <mergeCell ref="E135:F135"/>
    <mergeCell ref="E134:F134"/>
    <mergeCell ref="E132:F132"/>
    <mergeCell ref="E133:F133"/>
    <mergeCell ref="E131:F131"/>
    <mergeCell ref="E130:F130"/>
  </mergeCells>
  <hyperlinks>
    <hyperlink ref="E1" r:id="rId1" display="mailto:corienenad@gmail.com"/>
    <hyperlink ref="E2" r:id="rId2" display="mailto:amaranth160@hotmail.com"/>
    <hyperlink ref="E3" r:id="rId3" display="mailto:afkewinter@hotmail.com"/>
    <hyperlink ref="E4" r:id="rId4" display="mailto:a.stalder@planet.nl"/>
    <hyperlink ref="E5" r:id="rId5" display="mailto:anah@pjjgulik.demon.nl"/>
    <hyperlink ref="E6" r:id="rId6" display="mailto:ankjoris@gmail.com"/>
    <hyperlink ref="E7" r:id="rId7" display="mailto:annemariedijk@kpnmail.nl"/>
    <hyperlink ref="E8" r:id="rId8" display="mailto:a.deruyg@quicknet.nl"/>
    <hyperlink ref="E9" r:id="rId9" display="mailto:a.scheuer@telfort.nl"/>
    <hyperlink ref="E10" r:id="rId10" display="mailto:benzuidema@outlook.com"/>
    <hyperlink ref="E11" r:id="rId11" display="mailto:bepan@ziggo.nl"/>
    <hyperlink ref="E12" r:id="rId12" display="mailto:krab@xs4all.nl"/>
    <hyperlink ref="E13" r:id="rId13" display="mailto:e.j.h.van.tongeren@kpnmail.nl"/>
    <hyperlink ref="E14" r:id="rId14" display="mailto:clvdpeppel@gmail.com"/>
    <hyperlink ref="E15" r:id="rId15" display="mailto:gj.hendriks@quicknet.nl"/>
    <hyperlink ref="E16" r:id="rId16" display="mailto:cvdgulik@ziggo.nl"/>
    <hyperlink ref="E17" r:id="rId17" display="mailto:jacoba_8@hotmail.com"/>
    <hyperlink ref="E18" r:id="rId18" display="mailto:p.dijkstra@quicknet.nl"/>
    <hyperlink ref="E19" r:id="rId19" display="mailto:cvanbuuren@ziggo.nl"/>
    <hyperlink ref="E20" r:id="rId20" display="mailto:corienreus@gmail.com"/>
    <hyperlink ref="E21" r:id="rId21" display="mailto:d.de.paauw@quicknet.nl"/>
    <hyperlink ref="E22" r:id="rId22" display="mailto:d.bijlsma@freeler.nl"/>
    <hyperlink ref="E23" r:id="rId23" display="mailto:m.h.been@quicknet.nl"/>
    <hyperlink ref="E24" r:id="rId24" display="mailto:ereitsma@ymail.com"/>
    <hyperlink ref="E25" r:id="rId25" display="mailto:erwinwitteveen@hotmail.com"/>
    <hyperlink ref="E26" r:id="rId26" display="mailto:f.vendrik@live.nl"/>
    <hyperlink ref="E27" r:id="rId27" display="mailto:fghkramer@ziggo.nl"/>
    <hyperlink ref="E28" r:id="rId28" display="mailto:jwf.prins@quicknet.nl"/>
    <hyperlink ref="E29" r:id="rId29" display="mailto:g.verboekent@gmail.com"/>
    <hyperlink ref="E30" r:id="rId30" display="mailto:gtm.knol@quicknet.nl"/>
    <hyperlink ref="E31" r:id="rId31" display="mailto:cnbot@wxs.nl"/>
    <hyperlink ref="E32" r:id="rId32" display="mailto:wpj.vanstaveren@quicknet.nl"/>
    <hyperlink ref="E33" r:id="rId33" display="mailto:guus_janssen@me.com"/>
    <hyperlink ref="E34" r:id="rId34" display="mailto:han@famfasten.nl"/>
    <hyperlink ref="E35" r:id="rId35" display="mailto:jagmbergman@hotmail.com"/>
    <hyperlink ref="E36" r:id="rId36" display="mailto:hans.couveld@ziggo.nl"/>
    <hyperlink ref="E37" r:id="rId37" display="mailto:j.l.kieft@ziggo.nl"/>
    <hyperlink ref="E38" r:id="rId38" display="mailto:hans@cs.vu.nl"/>
    <hyperlink ref="E39" r:id="rId39" display="mailto:hjj.sloothaak@hotmail.com"/>
    <hyperlink ref="E40" r:id="rId40" display="mailto:helenecromjongh@home.nl"/>
    <hyperlink ref="E41" r:id="rId41" display="mailto:jos.kwaad@quicknet.nl"/>
    <hyperlink ref="E42" r:id="rId42" display="mailto:hemarie.dejong@quicknet.nl"/>
    <hyperlink ref="E43" r:id="rId43" display="mailto:henkvandereng@casema.nl"/>
    <hyperlink ref="E44" r:id="rId44" display="mailto:janzunnebeld71@gmail.com"/>
    <hyperlink ref="E45" r:id="rId45" display="mailto:jarisch@quicknet.nl"/>
    <hyperlink ref="E46" r:id="rId46" display="mailto:jvdonge48@gmail.com"/>
    <hyperlink ref="E47" r:id="rId47" display="mailto:jc.vanbeek@quicknet.nl"/>
    <hyperlink ref="E48" r:id="rId48" display="mailto:jhj.bosman@quicknet.nl"/>
    <hyperlink ref="E49" r:id="rId49" display="mailto:j.j.nierop@kpnmail.nl"/>
    <hyperlink ref="E50" r:id="rId50" display="mailto:kwadijkj@quicknet.nl"/>
    <hyperlink ref="E51" r:id="rId51" display="mailto:jd.nelemans@gmail.com"/>
    <hyperlink ref="E52" r:id="rId52" display="mailto:j.drost@quicknet.nl"/>
    <hyperlink ref="E53" r:id="rId53" display="mailto:jantimmer.jt@gmail.com"/>
    <hyperlink ref="E54" r:id="rId54" display="mailto:janzunnebeld71@gmail.com"/>
    <hyperlink ref="E55" r:id="rId55" display="mailto:jeanette.berkhof@gmail.com"/>
    <hyperlink ref="E56" r:id="rId56" display="mailto:jaw_hoogewerf@ziggo.nl"/>
    <hyperlink ref="E57" r:id="rId57" display="mailto:lindevrouw@gmail.com"/>
    <hyperlink ref="E58" r:id="rId58" display="mailto:jolandaschirris@gmail.com"/>
    <hyperlink ref="E59" r:id="rId59" display="mailto:kaatjekaateke@hotmail.com"/>
    <hyperlink ref="E60" r:id="rId60" display="mailto:k-tjeruiter3@quicknet.nl"/>
    <hyperlink ref="E61" r:id="rId61" display="mailto:ca.delange@quicknet.nl"/>
    <hyperlink ref="E62" r:id="rId62" display="mailto:k.e.piel@hotmail.nl"/>
    <hyperlink ref="E63" r:id="rId63" display="mailto:lenny.bijl@quicknet.nl"/>
    <hyperlink ref="E64" r:id="rId64" display="mailto:lp.bijlsma@freeler.nl"/>
    <hyperlink ref="E65" r:id="rId65" display="mailto:pold@kpnmail.nl"/>
    <hyperlink ref="E66" r:id="rId66" display="mailto:lidascholten@gmail.com"/>
    <hyperlink ref="E67" r:id="rId67" display="mailto:l.heukels@hccnet.nl"/>
    <hyperlink ref="E68" r:id="rId68" display="mailto:lsjard@gmail.com"/>
    <hyperlink ref="E69" r:id="rId69" display="mailto:maasboekhout@hotmail.com"/>
    <hyperlink ref="E70" r:id="rId70" display="mailto:mvgorp@planet.nl"/>
    <hyperlink ref="E71" r:id="rId71" display="mailto:poelgeeststichting@quicknet.nl"/>
    <hyperlink ref="E72" r:id="rId72" display="mailto:marion.vlaar@quicknet.nl"/>
    <hyperlink ref="E73" r:id="rId73" display="mailto:m.scheepmaker@xs4all.nl"/>
    <hyperlink ref="E74" r:id="rId74" display="mailto:martindamen@outlook.com"/>
    <hyperlink ref="E75" r:id="rId75" display="mailto:atie_1945@hotmail.com"/>
    <hyperlink ref="E76" r:id="rId76" display="mailto:miekevlaar65@gmail.com"/>
    <hyperlink ref="E77" r:id="rId77" display="mailto:nl.janssen@quicknet.nl"/>
    <hyperlink ref="E78" r:id="rId78" display="mailto:pmolenaar@multiweb.nl"/>
    <hyperlink ref="E79" r:id="rId79" display="mailto:pvdbrink13@hotmail.com"/>
    <hyperlink ref="E80" r:id="rId80" display="mailto:peter.meerhoff@hotmail.nl"/>
    <hyperlink ref="E81" r:id="rId81" display="mailto:phh.reynders@quicknet.nl"/>
    <hyperlink ref="E82" r:id="rId82" display="mailto:p.vanderraad@quicknet.nl"/>
    <hyperlink ref="E83" r:id="rId83" display="mailto:beckers-tamminga@kpnmail.nl"/>
    <hyperlink ref="E84" r:id="rId84" display="mailto:tooslakeman@hotmail.com"/>
    <hyperlink ref="E85" r:id="rId85" display="mailto:reinydejong@quicknet.nl"/>
    <hyperlink ref="E86" r:id="rId86" display="mailto:remcovanhaarlem@gmail.com"/>
    <hyperlink ref="E87" r:id="rId87" display="mailto:rm.visser@quicknet.nl"/>
    <hyperlink ref="E88" r:id="rId88" display="mailto:mt.appelman@gmail.com"/>
    <hyperlink ref="E89" r:id="rId89" display="mailto:j.c.w.schrage@kpnmail.nl"/>
    <hyperlink ref="E90" r:id="rId90" display="mailto:mjspil@ziggo.nl"/>
    <hyperlink ref="E91" r:id="rId91" display="mailto:rschure@wxs.nl"/>
    <hyperlink ref="E92" r:id="rId92" display="mailto:r.kruiswijk@quicknet.nl"/>
    <hyperlink ref="E93" r:id="rId93" display="mailto:sjaakvansambeek@outlook.com"/>
    <hyperlink ref="E94" r:id="rId94" display="mailto:theabouma@ziggo.nl"/>
    <hyperlink ref="E95" r:id="rId95" display="mailto:theo.remmerswaal1156@outlook.com"/>
    <hyperlink ref="E96" r:id="rId96" display="mailto:thijsknol@xs4all.nl"/>
    <hyperlink ref="E97" r:id="rId97" display="mailto:peter.timmie@hotmail.com"/>
    <hyperlink ref="E98" r:id="rId98" display="mailto:tineke.bozua@live.nl"/>
    <hyperlink ref="E99" r:id="rId99" display="mailto:w.a.prins@online.nl"/>
    <hyperlink ref="E100" r:id="rId100" display="mailto:tienhoorn@hotmail.com"/>
    <hyperlink ref="E101" r:id="rId101" display="mailto:j.t.brands@kpnmail.nl"/>
    <hyperlink ref="E102" r:id="rId102" display="mailto:lakemantruus@ziggo.nl"/>
    <hyperlink ref="E103" r:id="rId103" display="mailto:hansvdpoll@quicknet.nl"/>
    <hyperlink ref="E104" r:id="rId104" display="mailto:willy.wolfs@planet.nl"/>
    <hyperlink ref="E105" r:id="rId105" display="mailto:willemien@quicknet.nl"/>
    <hyperlink ref="E106" r:id="rId106" display="mailto:w.a.prins@online.nl"/>
    <hyperlink ref="E107" r:id="rId107" display="mailto:w.helmstrijd@quicknet.nl"/>
    <hyperlink ref="E108" r:id="rId108" display="mailto:deromeijnen@ziggo.nl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9"/>
  <sheetViews>
    <sheetView workbookViewId="0">
      <selection activeCell="G3" sqref="G3"/>
    </sheetView>
  </sheetViews>
  <sheetFormatPr defaultColWidth="24.42578125" defaultRowHeight="15" x14ac:dyDescent="0.25"/>
  <cols>
    <col min="1" max="1" width="8.5703125" style="49" bestFit="1" customWidth="1"/>
    <col min="2" max="15" width="6.28515625" style="49" customWidth="1"/>
    <col min="16" max="16" width="7.7109375" style="49" customWidth="1"/>
    <col min="17" max="30" width="6.28515625" style="49" customWidth="1"/>
    <col min="31" max="32" width="6.28515625" style="49" bestFit="1" customWidth="1"/>
    <col min="33" max="33" width="7.140625" style="49" bestFit="1" customWidth="1"/>
    <col min="34" max="34" width="7.140625" style="49" customWidth="1"/>
    <col min="35" max="36" width="7.140625" style="49" bestFit="1" customWidth="1"/>
    <col min="37" max="37" width="24.42578125" style="52"/>
    <col min="38" max="38" width="10.42578125" style="53" customWidth="1"/>
    <col min="39" max="16384" width="24.42578125" style="49"/>
  </cols>
  <sheetData>
    <row r="1" spans="1:39" x14ac:dyDescent="0.25">
      <c r="B1" s="50" t="s">
        <v>501</v>
      </c>
      <c r="C1" s="50" t="s">
        <v>502</v>
      </c>
      <c r="D1" s="50" t="s">
        <v>503</v>
      </c>
      <c r="E1" s="50" t="s">
        <v>504</v>
      </c>
      <c r="F1" s="50" t="s">
        <v>506</v>
      </c>
      <c r="G1" s="50" t="s">
        <v>505</v>
      </c>
      <c r="H1" s="50" t="s">
        <v>507</v>
      </c>
      <c r="I1" s="51">
        <v>44004</v>
      </c>
      <c r="J1" s="51">
        <v>44011</v>
      </c>
      <c r="K1" s="51">
        <v>44018</v>
      </c>
      <c r="L1" s="51">
        <v>44025</v>
      </c>
      <c r="M1" s="51">
        <v>44032</v>
      </c>
      <c r="N1" s="51">
        <v>44039</v>
      </c>
      <c r="O1" s="51">
        <v>44046</v>
      </c>
      <c r="P1" s="51">
        <v>44053</v>
      </c>
      <c r="Q1" s="51">
        <v>44060</v>
      </c>
      <c r="R1" s="51">
        <v>44067</v>
      </c>
      <c r="S1" s="51">
        <v>44074</v>
      </c>
      <c r="T1" s="51">
        <v>44081</v>
      </c>
      <c r="U1" s="51">
        <v>44088</v>
      </c>
      <c r="V1" s="51">
        <v>44095</v>
      </c>
      <c r="W1" s="51">
        <v>44102</v>
      </c>
      <c r="X1" s="51">
        <v>44109</v>
      </c>
      <c r="Y1" s="51">
        <v>44116</v>
      </c>
      <c r="Z1" s="51">
        <v>44123</v>
      </c>
      <c r="AA1" s="51">
        <v>44130</v>
      </c>
      <c r="AB1" s="51">
        <v>44137</v>
      </c>
      <c r="AC1" s="51">
        <v>44144</v>
      </c>
      <c r="AD1" s="51">
        <v>44151</v>
      </c>
      <c r="AE1" s="51">
        <v>44158</v>
      </c>
      <c r="AF1" s="51">
        <v>44165</v>
      </c>
      <c r="AG1" s="51">
        <v>44172</v>
      </c>
      <c r="AH1" s="51">
        <v>44179</v>
      </c>
      <c r="AI1" s="51">
        <v>44186</v>
      </c>
      <c r="AJ1" s="51">
        <v>44193</v>
      </c>
    </row>
    <row r="2" spans="1:39" x14ac:dyDescent="0.25">
      <c r="A2" s="54" t="s">
        <v>20</v>
      </c>
      <c r="B2" s="55">
        <v>0.66249999999999998</v>
      </c>
      <c r="C2" s="55">
        <v>0.57389999999999997</v>
      </c>
      <c r="D2" s="55">
        <v>0.57199999999999995</v>
      </c>
      <c r="E2" s="55">
        <v>0.61819999999999997</v>
      </c>
      <c r="F2" s="55">
        <v>0.66249999999999998</v>
      </c>
      <c r="G2" s="55">
        <v>0.55710000000000004</v>
      </c>
      <c r="H2" s="56">
        <v>0.53810000000000002</v>
      </c>
      <c r="I2" s="56">
        <v>0.60760000000000003</v>
      </c>
      <c r="J2" s="56">
        <v>0.55279999999999996</v>
      </c>
      <c r="K2" s="56">
        <v>0.50309999999999999</v>
      </c>
      <c r="L2" s="56">
        <v>0.56210000000000004</v>
      </c>
      <c r="M2" s="56">
        <v>0.56100000000000005</v>
      </c>
      <c r="N2" s="56">
        <v>0.55559999999999998</v>
      </c>
      <c r="O2" s="56">
        <v>0.65139999999999998</v>
      </c>
      <c r="P2" s="56">
        <v>0.5887</v>
      </c>
      <c r="Q2" s="56">
        <v>0.58240000000000003</v>
      </c>
      <c r="R2" s="56">
        <v>0.53080000000000005</v>
      </c>
      <c r="T2" s="56">
        <v>0.58099999999999996</v>
      </c>
      <c r="U2" s="56">
        <v>0.61050000000000004</v>
      </c>
      <c r="V2" s="56">
        <v>0.53810000000000002</v>
      </c>
      <c r="W2" s="56">
        <v>0.621</v>
      </c>
      <c r="X2" s="56">
        <v>0.65590000000000004</v>
      </c>
      <c r="Y2" s="56">
        <v>0.57779999999999998</v>
      </c>
      <c r="Z2" s="56">
        <v>0.56379999999999997</v>
      </c>
      <c r="AA2" s="56">
        <v>0.53680000000000005</v>
      </c>
      <c r="AB2" s="55">
        <v>0.61129999999999995</v>
      </c>
      <c r="AC2" s="55">
        <v>0.63360000000000005</v>
      </c>
      <c r="AD2" s="55">
        <v>0.5393</v>
      </c>
      <c r="AE2" s="55">
        <v>0.59640000000000004</v>
      </c>
      <c r="AF2" s="55">
        <v>0.61409999999999998</v>
      </c>
      <c r="AG2" s="57">
        <v>0.59660000000000002</v>
      </c>
      <c r="AH2" s="57">
        <v>0.58360000000000001</v>
      </c>
      <c r="AI2" s="57">
        <v>0.58550000000000002</v>
      </c>
      <c r="AJ2" s="57">
        <v>0.62460000000000004</v>
      </c>
      <c r="AL2" s="58" t="s">
        <v>20</v>
      </c>
      <c r="AM2" s="59"/>
    </row>
    <row r="3" spans="1:39" x14ac:dyDescent="0.25">
      <c r="A3" s="54" t="s">
        <v>40</v>
      </c>
      <c r="D3" s="55">
        <v>0.49130000000000001</v>
      </c>
      <c r="E3" s="55">
        <v>0.53069999999999995</v>
      </c>
      <c r="F3" s="55"/>
      <c r="G3" s="55">
        <v>0.41570000000000001</v>
      </c>
      <c r="J3" s="56">
        <v>0.46860000000000002</v>
      </c>
      <c r="K3" s="56">
        <v>0.45950000000000002</v>
      </c>
      <c r="M3" s="56">
        <v>0.39429999999999998</v>
      </c>
      <c r="N3" s="56">
        <v>0.45800000000000002</v>
      </c>
      <c r="P3" s="56">
        <v>0.49590000000000001</v>
      </c>
      <c r="Q3" s="56">
        <v>0.51790000000000003</v>
      </c>
      <c r="R3" s="56">
        <v>0.50729999999999997</v>
      </c>
      <c r="S3" s="56">
        <v>0.50739999999999996</v>
      </c>
      <c r="T3" s="56">
        <v>0.52290000000000003</v>
      </c>
      <c r="AG3" s="55"/>
      <c r="AH3" s="57"/>
      <c r="AI3" s="57"/>
      <c r="AL3" s="58" t="s">
        <v>40</v>
      </c>
      <c r="AM3" s="57"/>
    </row>
    <row r="4" spans="1:39" x14ac:dyDescent="0.25">
      <c r="A4" s="54" t="s">
        <v>30</v>
      </c>
      <c r="B4" s="60"/>
      <c r="C4" s="60"/>
      <c r="D4" s="55">
        <v>0.47489999999999999</v>
      </c>
      <c r="E4" s="55">
        <v>0.51339999999999997</v>
      </c>
      <c r="F4" s="55"/>
      <c r="G4" s="55">
        <v>0.52059999999999995</v>
      </c>
      <c r="H4" s="56">
        <v>0.5131</v>
      </c>
      <c r="I4" s="56">
        <v>0.6079</v>
      </c>
      <c r="J4" s="56">
        <v>0.44569999999999999</v>
      </c>
      <c r="K4" s="56">
        <v>0.53600000000000003</v>
      </c>
      <c r="X4" s="56">
        <v>0.5232</v>
      </c>
      <c r="AA4" s="56">
        <v>0.51549999999999996</v>
      </c>
      <c r="AD4" s="55">
        <v>0.55920000000000003</v>
      </c>
      <c r="AE4" s="55">
        <v>0.496</v>
      </c>
      <c r="AG4" s="55"/>
      <c r="AH4" s="57"/>
      <c r="AI4" s="57">
        <v>0.44940000000000002</v>
      </c>
      <c r="AL4" s="58" t="s">
        <v>30</v>
      </c>
      <c r="AM4" s="57"/>
    </row>
    <row r="5" spans="1:39" x14ac:dyDescent="0.25">
      <c r="A5" s="54" t="s">
        <v>13</v>
      </c>
      <c r="B5" s="55">
        <v>0.48949999999999999</v>
      </c>
      <c r="C5" s="55">
        <v>0.50919999999999999</v>
      </c>
      <c r="D5" s="55">
        <v>0.53610000000000002</v>
      </c>
      <c r="E5" s="55">
        <v>0.4859</v>
      </c>
      <c r="F5" s="55">
        <v>0.48949999999999999</v>
      </c>
      <c r="G5" s="55">
        <v>0.55769999999999997</v>
      </c>
      <c r="H5" s="56">
        <v>0.56540000000000001</v>
      </c>
      <c r="I5" s="56">
        <v>0.39560000000000001</v>
      </c>
      <c r="AH5" s="57"/>
      <c r="AI5" s="55"/>
      <c r="AL5" s="58" t="s">
        <v>13</v>
      </c>
      <c r="AM5" s="57"/>
    </row>
    <row r="6" spans="1:39" x14ac:dyDescent="0.25">
      <c r="A6" s="61" t="s">
        <v>38</v>
      </c>
      <c r="G6" s="55">
        <v>0.47070000000000001</v>
      </c>
      <c r="I6" s="56">
        <v>0.59289999999999998</v>
      </c>
      <c r="J6" s="56">
        <v>0.44419999999999998</v>
      </c>
      <c r="K6" s="56">
        <v>0.56689999999999996</v>
      </c>
      <c r="L6" s="56">
        <v>0.53159999999999996</v>
      </c>
      <c r="M6" s="56">
        <v>0.53249999999999997</v>
      </c>
      <c r="N6" s="56">
        <v>0.47039999999999998</v>
      </c>
      <c r="O6" s="56">
        <v>0.50739999999999996</v>
      </c>
      <c r="Q6" s="56">
        <v>0.49690000000000001</v>
      </c>
      <c r="R6" s="56">
        <v>0.46700000000000003</v>
      </c>
      <c r="T6" s="56">
        <v>0.57050000000000001</v>
      </c>
      <c r="V6" s="56">
        <v>0.47299999999999998</v>
      </c>
      <c r="AH6" s="57"/>
      <c r="AI6" s="55"/>
      <c r="AL6" s="58" t="s">
        <v>38</v>
      </c>
      <c r="AM6" s="57"/>
    </row>
    <row r="7" spans="1:39" x14ac:dyDescent="0.25">
      <c r="A7" s="54" t="s">
        <v>42</v>
      </c>
      <c r="B7" s="55">
        <v>0.5524</v>
      </c>
      <c r="C7" s="55">
        <v>0.4088</v>
      </c>
      <c r="D7" s="55">
        <v>0.49080000000000001</v>
      </c>
      <c r="E7" s="55">
        <v>0.47399999999999998</v>
      </c>
      <c r="F7" s="55">
        <v>0.5524</v>
      </c>
      <c r="G7" s="55">
        <v>0.44969999999999999</v>
      </c>
      <c r="H7" s="56">
        <v>0.48909999999999998</v>
      </c>
      <c r="K7" s="56">
        <v>0.3901</v>
      </c>
      <c r="AG7" s="55"/>
      <c r="AH7" s="57"/>
      <c r="AL7" s="58" t="s">
        <v>42</v>
      </c>
      <c r="AM7" s="57"/>
    </row>
    <row r="8" spans="1:39" x14ac:dyDescent="0.25">
      <c r="A8" s="54" t="s">
        <v>1</v>
      </c>
      <c r="B8" s="55">
        <v>0.5403</v>
      </c>
      <c r="C8" s="55">
        <v>0.49730000000000002</v>
      </c>
      <c r="E8" s="55">
        <v>0.48459999999999998</v>
      </c>
      <c r="F8" s="55">
        <v>0.5403</v>
      </c>
      <c r="G8" s="55">
        <v>0.55100000000000005</v>
      </c>
      <c r="H8" s="56">
        <v>0.61660000000000004</v>
      </c>
      <c r="I8" s="56">
        <v>0.51929999999999998</v>
      </c>
      <c r="J8" s="56">
        <v>0.51349999999999996</v>
      </c>
      <c r="K8" s="56">
        <v>0.54220000000000002</v>
      </c>
      <c r="L8" s="56">
        <v>0.52639999999999998</v>
      </c>
      <c r="M8" s="56">
        <v>0.57479999999999998</v>
      </c>
      <c r="N8" s="56">
        <v>0.49259999999999998</v>
      </c>
      <c r="O8" s="56">
        <v>0.49380000000000002</v>
      </c>
      <c r="P8" s="56">
        <v>0.52290000000000003</v>
      </c>
      <c r="S8" s="56">
        <v>0.53890000000000005</v>
      </c>
      <c r="V8" s="56">
        <v>0.57110000000000005</v>
      </c>
      <c r="W8" s="56">
        <v>0.46529999999999999</v>
      </c>
      <c r="X8" s="56">
        <v>0.56020000000000003</v>
      </c>
      <c r="Y8" s="56">
        <v>0.56620000000000004</v>
      </c>
      <c r="Z8" s="56">
        <v>0.51780000000000004</v>
      </c>
      <c r="AA8" s="56">
        <v>0.58079999999999998</v>
      </c>
      <c r="AB8" s="55">
        <v>0.49230000000000002</v>
      </c>
      <c r="AC8" s="55">
        <v>0.53739999999999999</v>
      </c>
      <c r="AE8" s="55">
        <v>0.54679999999999995</v>
      </c>
      <c r="AF8" s="55">
        <v>0.49969999999999998</v>
      </c>
      <c r="AG8" s="57">
        <v>0.50339999999999996</v>
      </c>
      <c r="AH8" s="57"/>
      <c r="AI8" s="57">
        <v>0.50249999999999995</v>
      </c>
      <c r="AJ8" s="57">
        <v>0.48110000000000003</v>
      </c>
      <c r="AL8" s="58" t="s">
        <v>1</v>
      </c>
      <c r="AM8" s="57"/>
    </row>
    <row r="9" spans="1:39" x14ac:dyDescent="0.25">
      <c r="A9" s="54" t="s">
        <v>36</v>
      </c>
      <c r="C9" s="55">
        <v>0.47749999999999998</v>
      </c>
      <c r="D9" s="55">
        <v>0.4869</v>
      </c>
      <c r="E9" s="55">
        <v>0.5605</v>
      </c>
      <c r="F9" s="55"/>
      <c r="G9" s="55">
        <v>0.50839999999999996</v>
      </c>
      <c r="H9" s="56">
        <v>0.4975</v>
      </c>
      <c r="I9" s="56">
        <v>0.44569999999999999</v>
      </c>
      <c r="J9" s="56">
        <v>0.55649999999999999</v>
      </c>
      <c r="K9" s="56">
        <v>0.45490000000000003</v>
      </c>
      <c r="L9" s="56">
        <v>0.50439999999999996</v>
      </c>
      <c r="M9" s="56">
        <v>0.48010000000000003</v>
      </c>
      <c r="AD9" s="55">
        <v>0.58919999999999995</v>
      </c>
      <c r="AE9" s="55">
        <v>0.53979999999999995</v>
      </c>
      <c r="AF9" s="55">
        <v>0.45150000000000001</v>
      </c>
      <c r="AG9" s="57">
        <v>0.48770000000000002</v>
      </c>
      <c r="AH9" s="57">
        <v>0.48299999999999998</v>
      </c>
      <c r="AI9" s="57">
        <v>0.44550000000000001</v>
      </c>
      <c r="AJ9" s="57">
        <v>0.45960000000000001</v>
      </c>
      <c r="AL9" s="58" t="s">
        <v>36</v>
      </c>
      <c r="AM9" s="57"/>
    </row>
    <row r="10" spans="1:39" x14ac:dyDescent="0.25">
      <c r="A10" s="54" t="s">
        <v>44</v>
      </c>
      <c r="C10" s="55">
        <v>0.4425</v>
      </c>
      <c r="D10" s="55">
        <v>0.51619999999999999</v>
      </c>
      <c r="E10" s="55">
        <v>0.41849999999999998</v>
      </c>
      <c r="F10" s="55"/>
      <c r="G10" s="55">
        <v>0.43459999999999999</v>
      </c>
      <c r="AG10" s="55"/>
      <c r="AH10" s="55"/>
      <c r="AI10" s="55"/>
      <c r="AL10" s="58" t="s">
        <v>44</v>
      </c>
      <c r="AM10" s="57"/>
    </row>
    <row r="11" spans="1:39" x14ac:dyDescent="0.25">
      <c r="A11" s="54" t="s">
        <v>19</v>
      </c>
      <c r="B11" s="55">
        <v>0.51100000000000001</v>
      </c>
      <c r="C11" s="55">
        <v>0.51880000000000004</v>
      </c>
      <c r="D11" s="55">
        <v>0.49049999999999999</v>
      </c>
      <c r="E11" s="55">
        <v>0.7137</v>
      </c>
      <c r="F11" s="55">
        <v>0.51100000000000001</v>
      </c>
      <c r="G11" s="55">
        <v>0.54049999999999998</v>
      </c>
      <c r="H11" s="56">
        <v>0.55010000000000003</v>
      </c>
      <c r="I11" s="56">
        <v>0.57310000000000005</v>
      </c>
      <c r="J11" s="56">
        <v>0.52190000000000003</v>
      </c>
      <c r="K11" s="56">
        <v>0.48970000000000002</v>
      </c>
      <c r="L11" s="56">
        <v>0.4481</v>
      </c>
      <c r="P11" s="56">
        <v>0.5151</v>
      </c>
      <c r="AD11" s="55">
        <v>0.61499999999999999</v>
      </c>
      <c r="AE11" s="55">
        <v>0.47889999999999999</v>
      </c>
      <c r="AF11" s="55">
        <v>0.53990000000000005</v>
      </c>
      <c r="AG11" s="57">
        <v>0.56789999999999996</v>
      </c>
      <c r="AH11" s="55"/>
      <c r="AI11" s="57">
        <v>0.5111</v>
      </c>
      <c r="AL11" s="58" t="s">
        <v>19</v>
      </c>
      <c r="AM11" s="57"/>
    </row>
    <row r="12" spans="1:39" x14ac:dyDescent="0.25">
      <c r="A12" s="54" t="s">
        <v>46</v>
      </c>
      <c r="B12" s="55">
        <v>0.42220000000000002</v>
      </c>
      <c r="C12" s="55">
        <v>0.40260000000000001</v>
      </c>
      <c r="D12" s="55">
        <v>0.40289999999999998</v>
      </c>
      <c r="E12" s="55">
        <v>0.45350000000000001</v>
      </c>
      <c r="F12" s="55">
        <v>0.42220000000000002</v>
      </c>
      <c r="G12" s="55">
        <v>0.50539999999999996</v>
      </c>
      <c r="H12" s="56">
        <v>0.5131</v>
      </c>
      <c r="I12" s="56">
        <v>0.55059999999999998</v>
      </c>
      <c r="J12" s="56">
        <v>0.47470000000000001</v>
      </c>
      <c r="K12" s="56">
        <v>0.51749999999999996</v>
      </c>
      <c r="L12" s="56">
        <v>0.48330000000000001</v>
      </c>
      <c r="M12" s="56">
        <v>0.4486</v>
      </c>
      <c r="N12" s="56">
        <v>0.43580000000000002</v>
      </c>
      <c r="O12" s="56">
        <v>0.51439999999999997</v>
      </c>
      <c r="P12" s="56">
        <v>0.50160000000000005</v>
      </c>
      <c r="Q12" s="56">
        <v>0.54490000000000005</v>
      </c>
      <c r="R12" s="56">
        <v>0.49969999999999998</v>
      </c>
      <c r="S12" s="56">
        <v>0.47139999999999999</v>
      </c>
      <c r="T12" s="56">
        <v>0.54369999999999996</v>
      </c>
      <c r="U12" s="56">
        <v>0.35220000000000001</v>
      </c>
      <c r="V12" s="56">
        <v>0.45960000000000001</v>
      </c>
      <c r="W12" s="56">
        <v>0.52739999999999998</v>
      </c>
      <c r="X12" s="56">
        <v>0.48770000000000002</v>
      </c>
      <c r="Y12" s="56">
        <v>0.437</v>
      </c>
      <c r="Z12" s="56">
        <v>0.45129999999999998</v>
      </c>
      <c r="AA12" s="56">
        <v>0.46489999999999998</v>
      </c>
      <c r="AB12" s="55">
        <v>0.44400000000000001</v>
      </c>
      <c r="AC12" s="55">
        <v>0.47</v>
      </c>
      <c r="AD12" s="55">
        <v>0.4612</v>
      </c>
      <c r="AE12" s="55">
        <v>0.44369999999999998</v>
      </c>
      <c r="AF12" s="55">
        <v>0.46739999999999998</v>
      </c>
      <c r="AG12" s="57">
        <v>0.51800000000000002</v>
      </c>
      <c r="AH12" s="57">
        <v>0.43440000000000001</v>
      </c>
      <c r="AI12" s="57">
        <v>0.51800000000000002</v>
      </c>
      <c r="AJ12" s="57">
        <v>0.45639999999999997</v>
      </c>
      <c r="AL12" s="58" t="s">
        <v>46</v>
      </c>
      <c r="AM12" s="57"/>
    </row>
    <row r="13" spans="1:39" x14ac:dyDescent="0.25">
      <c r="A13" s="54" t="s">
        <v>11</v>
      </c>
      <c r="B13" s="55">
        <v>0.41770000000000002</v>
      </c>
      <c r="C13" s="55">
        <v>0.52049999999999996</v>
      </c>
      <c r="D13" s="55">
        <v>0.53339999999999999</v>
      </c>
      <c r="E13" s="55">
        <v>0.50039999999999996</v>
      </c>
      <c r="F13" s="55">
        <v>0.41770000000000002</v>
      </c>
      <c r="H13" s="56">
        <v>0.56969999999999998</v>
      </c>
      <c r="I13" s="56">
        <v>0.5978</v>
      </c>
      <c r="J13" s="56">
        <v>0.59740000000000004</v>
      </c>
      <c r="K13" s="56">
        <v>0.5998</v>
      </c>
      <c r="L13" s="56">
        <v>0.54300000000000004</v>
      </c>
      <c r="M13" s="56">
        <v>0.66059999999999997</v>
      </c>
      <c r="N13" s="56">
        <v>0.56910000000000005</v>
      </c>
      <c r="O13" s="56">
        <v>0.54120000000000001</v>
      </c>
      <c r="P13" s="56">
        <v>0.6119</v>
      </c>
      <c r="Q13" s="56">
        <v>0.64359999999999995</v>
      </c>
      <c r="R13" s="56">
        <v>0.56779999999999997</v>
      </c>
      <c r="S13" s="56">
        <v>0.5534</v>
      </c>
      <c r="T13" s="56">
        <v>0.60470000000000002</v>
      </c>
      <c r="U13" s="56">
        <v>0.39290000000000003</v>
      </c>
      <c r="V13" s="56">
        <v>0.57879999999999998</v>
      </c>
      <c r="W13" s="56">
        <v>0.5675</v>
      </c>
      <c r="X13" s="56">
        <v>0.5262</v>
      </c>
      <c r="Y13" s="56">
        <v>0.57499999999999996</v>
      </c>
      <c r="Z13" s="56">
        <v>0.56230000000000002</v>
      </c>
      <c r="AA13" s="56">
        <v>0.52290000000000003</v>
      </c>
      <c r="AB13" s="55">
        <v>0.49020000000000002</v>
      </c>
      <c r="AC13" s="55">
        <v>0.49909999999999999</v>
      </c>
      <c r="AD13" s="55">
        <v>0.55420000000000003</v>
      </c>
      <c r="AE13" s="55">
        <v>0.5212</v>
      </c>
      <c r="AF13" s="55">
        <v>0.47149999999999997</v>
      </c>
      <c r="AG13" s="57">
        <v>0.58899999999999997</v>
      </c>
      <c r="AH13" s="57">
        <v>0.53520000000000001</v>
      </c>
      <c r="AI13" s="57">
        <v>0.55189999999999995</v>
      </c>
      <c r="AJ13" s="57">
        <v>0.56399999999999995</v>
      </c>
      <c r="AL13" s="58" t="s">
        <v>11</v>
      </c>
      <c r="AM13" s="57"/>
    </row>
    <row r="14" spans="1:39" x14ac:dyDescent="0.25">
      <c r="A14" s="54" t="s">
        <v>2</v>
      </c>
      <c r="B14" s="55">
        <v>0.5403</v>
      </c>
      <c r="C14" s="55">
        <v>0.49730000000000002</v>
      </c>
      <c r="E14" s="55">
        <v>0.48459999999999998</v>
      </c>
      <c r="F14" s="55">
        <v>0.5403</v>
      </c>
      <c r="G14" s="55">
        <v>0.55100000000000005</v>
      </c>
      <c r="H14" s="56">
        <v>0.61660000000000004</v>
      </c>
      <c r="I14" s="56">
        <v>0.51929999999999998</v>
      </c>
      <c r="J14" s="56">
        <v>0.51349999999999996</v>
      </c>
      <c r="K14" s="56">
        <v>0.54220000000000002</v>
      </c>
      <c r="L14" s="56">
        <v>0.52639999999999998</v>
      </c>
      <c r="M14" s="56">
        <v>0.57479999999999998</v>
      </c>
      <c r="N14" s="56">
        <v>0.49259999999999998</v>
      </c>
      <c r="O14" s="56">
        <v>0.49380000000000002</v>
      </c>
      <c r="S14" s="56">
        <v>0.53890000000000005</v>
      </c>
      <c r="V14" s="56">
        <v>0.57110000000000005</v>
      </c>
      <c r="W14" s="56">
        <v>0.46529999999999999</v>
      </c>
      <c r="X14" s="56">
        <v>0.56020000000000003</v>
      </c>
      <c r="Y14" s="56">
        <v>0.56620000000000004</v>
      </c>
      <c r="Z14" s="56">
        <v>0.51780000000000004</v>
      </c>
      <c r="AA14" s="56">
        <v>0.58079999999999998</v>
      </c>
      <c r="AB14" s="55">
        <v>0.49230000000000002</v>
      </c>
      <c r="AC14" s="55">
        <v>0.53739999999999999</v>
      </c>
      <c r="AE14" s="55">
        <v>0.54679999999999995</v>
      </c>
      <c r="AF14" s="55">
        <v>0.49969999999999998</v>
      </c>
      <c r="AG14" s="57">
        <v>0.50339999999999996</v>
      </c>
      <c r="AI14" s="57">
        <v>0.50249999999999995</v>
      </c>
      <c r="AJ14" s="57">
        <v>0.48110000000000003</v>
      </c>
      <c r="AL14" s="58" t="s">
        <v>2</v>
      </c>
      <c r="AM14" s="57"/>
    </row>
    <row r="15" spans="1:39" x14ac:dyDescent="0.25">
      <c r="A15" s="54" t="s">
        <v>28</v>
      </c>
      <c r="B15" s="55">
        <v>0.58160000000000001</v>
      </c>
      <c r="C15" s="55">
        <v>0.44990000000000002</v>
      </c>
      <c r="D15" s="55">
        <v>0.55700000000000005</v>
      </c>
      <c r="E15" s="55">
        <v>0.51659999999999995</v>
      </c>
      <c r="F15" s="55">
        <v>0.58160000000000001</v>
      </c>
      <c r="G15" s="55">
        <v>0.54210000000000003</v>
      </c>
      <c r="H15" s="56">
        <v>0.51849999999999996</v>
      </c>
      <c r="I15" s="56">
        <v>0.44140000000000001</v>
      </c>
      <c r="J15" s="56">
        <v>0.46229999999999999</v>
      </c>
      <c r="K15" s="56">
        <v>0.52780000000000005</v>
      </c>
      <c r="L15" s="56">
        <v>0.57130000000000003</v>
      </c>
      <c r="M15" s="56">
        <v>0.47710000000000002</v>
      </c>
      <c r="N15" s="56">
        <v>0.56669999999999998</v>
      </c>
      <c r="Z15" s="56">
        <v>0.55649999999999999</v>
      </c>
      <c r="AA15" s="56">
        <v>0.55130000000000001</v>
      </c>
      <c r="AB15" s="55">
        <v>0.442</v>
      </c>
      <c r="AC15" s="55">
        <v>0.52949999999999997</v>
      </c>
      <c r="AD15" s="55">
        <v>0.48060000000000003</v>
      </c>
      <c r="AE15" s="55">
        <v>0.50480000000000003</v>
      </c>
      <c r="AF15" s="55">
        <v>0.50870000000000004</v>
      </c>
      <c r="AG15" s="57">
        <v>0.4859</v>
      </c>
      <c r="AH15" s="57">
        <v>0.56140000000000001</v>
      </c>
      <c r="AI15" s="57">
        <v>0.47399999999999998</v>
      </c>
      <c r="AJ15" s="57">
        <v>0.50839999999999996</v>
      </c>
      <c r="AL15" s="58" t="s">
        <v>28</v>
      </c>
      <c r="AM15" s="57"/>
    </row>
    <row r="16" spans="1:39" x14ac:dyDescent="0.25">
      <c r="A16" s="54" t="s">
        <v>51</v>
      </c>
      <c r="C16" s="55">
        <v>0.46889999999999998</v>
      </c>
      <c r="D16" s="55">
        <v>0.49059999999999998</v>
      </c>
      <c r="E16" s="55">
        <v>0.60580000000000001</v>
      </c>
      <c r="F16" s="55"/>
      <c r="G16" s="55">
        <v>0.43959999999999999</v>
      </c>
      <c r="H16" s="56">
        <v>0.44990000000000002</v>
      </c>
      <c r="I16" s="56">
        <v>0.46970000000000001</v>
      </c>
      <c r="J16" s="56">
        <v>0.5151</v>
      </c>
      <c r="K16" s="56">
        <v>0.51029999999999998</v>
      </c>
      <c r="L16" s="56">
        <v>0.4627</v>
      </c>
      <c r="M16" s="56">
        <v>0.46810000000000002</v>
      </c>
      <c r="AH16" s="55"/>
      <c r="AL16" s="58" t="s">
        <v>150</v>
      </c>
      <c r="AM16" s="57"/>
    </row>
    <row r="17" spans="1:39" x14ac:dyDescent="0.25">
      <c r="A17" s="61" t="s">
        <v>39</v>
      </c>
      <c r="G17" s="55">
        <v>0.47070000000000001</v>
      </c>
      <c r="I17" s="56">
        <v>0.59289999999999998</v>
      </c>
      <c r="J17" s="56">
        <v>0.44419999999999998</v>
      </c>
      <c r="K17" s="56">
        <v>0.56689999999999996</v>
      </c>
      <c r="L17" s="56">
        <v>0.53159999999999996</v>
      </c>
      <c r="M17" s="56">
        <v>0.53249999999999997</v>
      </c>
      <c r="N17" s="56">
        <v>0.47039999999999998</v>
      </c>
      <c r="O17" s="56">
        <v>0.50739999999999996</v>
      </c>
      <c r="Q17" s="56">
        <v>0.49690000000000001</v>
      </c>
      <c r="R17" s="56">
        <v>0.46700000000000003</v>
      </c>
      <c r="T17" s="56">
        <v>0.57050000000000001</v>
      </c>
      <c r="V17" s="56">
        <v>0.47299999999999998</v>
      </c>
      <c r="AI17" s="55"/>
      <c r="AL17" s="58" t="s">
        <v>39</v>
      </c>
      <c r="AM17" s="57"/>
    </row>
    <row r="18" spans="1:39" x14ac:dyDescent="0.25">
      <c r="A18" s="61" t="s">
        <v>34</v>
      </c>
      <c r="B18" s="55">
        <v>0.57299999999999995</v>
      </c>
      <c r="C18" s="55">
        <v>0.48730000000000001</v>
      </c>
      <c r="D18" s="55">
        <v>0.46439999999999998</v>
      </c>
      <c r="E18" s="55">
        <v>0.4899</v>
      </c>
      <c r="F18" s="55">
        <v>0.57299999999999995</v>
      </c>
      <c r="G18" s="55">
        <v>0.5121</v>
      </c>
      <c r="H18" s="56">
        <v>0.46949999999999997</v>
      </c>
      <c r="I18" s="56">
        <v>0.49669999999999997</v>
      </c>
      <c r="L18" s="56">
        <v>0.50419999999999998</v>
      </c>
      <c r="P18" s="56">
        <v>0.52290000000000003</v>
      </c>
      <c r="W18" s="56">
        <v>0.5907</v>
      </c>
      <c r="AA18" s="56">
        <v>0.54449999999999998</v>
      </c>
      <c r="AC18" s="55">
        <v>0.50749999999999995</v>
      </c>
      <c r="AD18" s="55">
        <v>0.61939999999999995</v>
      </c>
      <c r="AE18" s="55">
        <v>0.49640000000000001</v>
      </c>
      <c r="AF18" s="55">
        <v>0.42620000000000002</v>
      </c>
      <c r="AG18" s="57">
        <v>0.61909999999999998</v>
      </c>
      <c r="AH18" s="55"/>
      <c r="AL18" s="58" t="s">
        <v>34</v>
      </c>
      <c r="AM18" s="62"/>
    </row>
    <row r="19" spans="1:39" x14ac:dyDescent="0.25">
      <c r="A19" s="54" t="s">
        <v>56</v>
      </c>
      <c r="E19" s="55">
        <v>0.39550000000000002</v>
      </c>
      <c r="G19" s="55">
        <v>0.34860000000000002</v>
      </c>
      <c r="I19" s="56">
        <v>0.49409999999999998</v>
      </c>
      <c r="J19" s="56">
        <v>0.45119999999999999</v>
      </c>
      <c r="M19" s="56">
        <v>0.40029999999999999</v>
      </c>
      <c r="AH19" s="55"/>
      <c r="AL19" s="58" t="s">
        <v>56</v>
      </c>
    </row>
    <row r="20" spans="1:39" x14ac:dyDescent="0.25">
      <c r="A20" s="54" t="s">
        <v>60</v>
      </c>
      <c r="B20" s="55">
        <v>0.47870000000000001</v>
      </c>
      <c r="C20" s="55">
        <v>0.46339999999999998</v>
      </c>
      <c r="D20" s="55">
        <v>0.4194</v>
      </c>
      <c r="E20" s="55">
        <v>0.49359999999999998</v>
      </c>
      <c r="F20" s="55">
        <v>0.47870000000000001</v>
      </c>
      <c r="G20" s="55">
        <v>0.50570000000000004</v>
      </c>
      <c r="H20" s="56">
        <v>0.44440000000000002</v>
      </c>
      <c r="I20" s="56">
        <v>0.51819999999999999</v>
      </c>
      <c r="J20" s="56">
        <v>0.48430000000000001</v>
      </c>
      <c r="AH20" s="55"/>
      <c r="AI20" s="55"/>
      <c r="AL20" s="58" t="s">
        <v>60</v>
      </c>
    </row>
    <row r="21" spans="1:39" x14ac:dyDescent="0.25">
      <c r="A21" s="54" t="s">
        <v>67</v>
      </c>
      <c r="B21" s="55">
        <v>0.61919999999999997</v>
      </c>
      <c r="C21" s="55">
        <v>0.57669999999999999</v>
      </c>
      <c r="D21" s="55">
        <v>0.56820000000000004</v>
      </c>
      <c r="E21" s="55">
        <v>0.65500000000000003</v>
      </c>
      <c r="F21" s="55">
        <v>0.61919999999999997</v>
      </c>
      <c r="J21" s="56">
        <v>0.55279999999999996</v>
      </c>
      <c r="N21" s="56">
        <v>0.55559999999999998</v>
      </c>
      <c r="O21" s="56">
        <v>0.53369999999999995</v>
      </c>
      <c r="AG21" s="55"/>
      <c r="AH21" s="55"/>
      <c r="AL21" s="58" t="s">
        <v>67</v>
      </c>
    </row>
    <row r="22" spans="1:39" x14ac:dyDescent="0.25">
      <c r="A22" s="54" t="s">
        <v>37</v>
      </c>
      <c r="C22" s="55">
        <v>0.47749999999999998</v>
      </c>
      <c r="D22" s="55">
        <v>0.4869</v>
      </c>
      <c r="E22" s="55">
        <v>0.5605</v>
      </c>
      <c r="F22" s="55"/>
      <c r="G22" s="55">
        <v>0.50839999999999996</v>
      </c>
      <c r="H22" s="56">
        <v>0.4975</v>
      </c>
      <c r="I22" s="56">
        <v>0.44569999999999999</v>
      </c>
      <c r="J22" s="56">
        <v>0.55649999999999999</v>
      </c>
      <c r="K22" s="56">
        <v>0.45490000000000003</v>
      </c>
      <c r="L22" s="56">
        <v>0.50439999999999996</v>
      </c>
      <c r="M22" s="56">
        <v>0.48010000000000003</v>
      </c>
      <c r="AG22" s="55"/>
      <c r="AL22" s="58" t="s">
        <v>37</v>
      </c>
    </row>
    <row r="23" spans="1:39" x14ac:dyDescent="0.25">
      <c r="A23" s="54" t="s">
        <v>22</v>
      </c>
      <c r="B23" s="55">
        <v>0.46929999999999999</v>
      </c>
      <c r="C23" s="55">
        <v>0.53449999999999998</v>
      </c>
      <c r="D23" s="55">
        <v>0.55059999999999998</v>
      </c>
      <c r="E23" s="55">
        <v>0.54669999999999996</v>
      </c>
      <c r="F23" s="55">
        <v>0.46929999999999999</v>
      </c>
      <c r="G23" s="55">
        <v>0.56910000000000005</v>
      </c>
      <c r="H23" s="56">
        <v>0.53700000000000003</v>
      </c>
      <c r="I23" s="56">
        <v>0.58640000000000003</v>
      </c>
      <c r="J23" s="56">
        <v>0.60150000000000003</v>
      </c>
      <c r="K23" s="56">
        <v>0.47939999999999999</v>
      </c>
      <c r="L23" s="56">
        <v>0.48659999999999998</v>
      </c>
      <c r="M23" s="56">
        <v>0.56010000000000004</v>
      </c>
      <c r="N23" s="56">
        <v>0.72589999999999999</v>
      </c>
      <c r="O23" s="56">
        <v>0.53369999999999995</v>
      </c>
      <c r="Q23" s="56">
        <v>0.51670000000000005</v>
      </c>
      <c r="R23" s="56">
        <v>0.53080000000000005</v>
      </c>
      <c r="S23" s="56">
        <v>0.4874</v>
      </c>
      <c r="T23" s="56">
        <v>0.49540000000000001</v>
      </c>
      <c r="W23" s="56">
        <v>0.5877</v>
      </c>
      <c r="X23" s="56">
        <v>0.57250000000000001</v>
      </c>
      <c r="Y23" s="56">
        <v>0.55789999999999995</v>
      </c>
      <c r="Z23" s="56">
        <v>0.5514</v>
      </c>
      <c r="AA23" s="56">
        <v>0.53290000000000004</v>
      </c>
      <c r="AB23" s="55">
        <v>0.59950000000000003</v>
      </c>
      <c r="AC23" s="55">
        <v>0.5454</v>
      </c>
      <c r="AD23" s="55">
        <v>0.55320000000000003</v>
      </c>
      <c r="AE23" s="55">
        <v>0.58860000000000001</v>
      </c>
      <c r="AF23" s="55">
        <v>0.57609999999999995</v>
      </c>
      <c r="AG23" s="57">
        <v>0.57279999999999998</v>
      </c>
      <c r="AH23" s="57">
        <v>0.49919999999999998</v>
      </c>
      <c r="AI23" s="57">
        <v>0.59299999999999997</v>
      </c>
      <c r="AJ23" s="57">
        <v>0.53700000000000003</v>
      </c>
      <c r="AL23" s="58" t="s">
        <v>22</v>
      </c>
    </row>
    <row r="24" spans="1:39" x14ac:dyDescent="0.25">
      <c r="A24" s="54" t="s">
        <v>48</v>
      </c>
      <c r="D24" s="55">
        <v>0.46350000000000002</v>
      </c>
      <c r="E24" s="55">
        <v>0.47620000000000001</v>
      </c>
      <c r="F24" s="55"/>
      <c r="G24" s="55">
        <v>0.45169999999999999</v>
      </c>
      <c r="H24" s="56">
        <v>0.4461</v>
      </c>
      <c r="I24" s="56">
        <v>0.49980000000000002</v>
      </c>
      <c r="J24" s="56">
        <v>0.499</v>
      </c>
      <c r="K24" s="56">
        <v>0.45889999999999997</v>
      </c>
      <c r="L24" s="56">
        <v>0.4879</v>
      </c>
      <c r="M24" s="56">
        <v>0.43269999999999997</v>
      </c>
      <c r="N24" s="56">
        <v>0.40250000000000002</v>
      </c>
      <c r="O24" s="56">
        <v>0.45269999999999999</v>
      </c>
      <c r="P24" s="56">
        <v>0.50160000000000005</v>
      </c>
      <c r="Q24" s="56">
        <v>0.36349999999999999</v>
      </c>
      <c r="S24" s="56">
        <v>0.46129999999999999</v>
      </c>
      <c r="T24" s="56">
        <v>0.44679999999999997</v>
      </c>
      <c r="U24" s="56">
        <v>0.496</v>
      </c>
      <c r="V24" s="56">
        <v>0.42080000000000001</v>
      </c>
      <c r="W24" s="56">
        <v>0.45319999999999999</v>
      </c>
      <c r="X24" s="56">
        <v>0.47220000000000001</v>
      </c>
      <c r="Y24" s="56">
        <v>0.4713</v>
      </c>
      <c r="Z24" s="56">
        <v>0.45540000000000003</v>
      </c>
      <c r="AA24" s="56">
        <v>0.48330000000000001</v>
      </c>
      <c r="AB24" s="55">
        <v>0.41510000000000002</v>
      </c>
      <c r="AC24" s="55">
        <v>0.44440000000000002</v>
      </c>
      <c r="AD24" s="55">
        <v>0.40699999999999997</v>
      </c>
      <c r="AE24" s="55">
        <v>0.41039999999999999</v>
      </c>
      <c r="AG24" s="55"/>
      <c r="AH24" s="57">
        <v>0.45850000000000002</v>
      </c>
      <c r="AI24" s="57">
        <v>0.5353</v>
      </c>
      <c r="AL24" s="58" t="s">
        <v>48</v>
      </c>
    </row>
    <row r="25" spans="1:39" x14ac:dyDescent="0.25">
      <c r="A25" s="54" t="s">
        <v>41</v>
      </c>
      <c r="D25" s="55">
        <v>0.49130000000000001</v>
      </c>
      <c r="E25" s="55">
        <v>0.53069999999999995</v>
      </c>
      <c r="F25" s="55"/>
      <c r="G25" s="55">
        <v>0.41570000000000001</v>
      </c>
      <c r="J25" s="56">
        <v>0.46860000000000002</v>
      </c>
      <c r="K25" s="56">
        <v>0.45950000000000002</v>
      </c>
      <c r="M25" s="56">
        <v>0.39429999999999998</v>
      </c>
      <c r="N25" s="56">
        <v>0.45800000000000002</v>
      </c>
      <c r="P25" s="56">
        <v>0.49590000000000001</v>
      </c>
      <c r="Q25" s="56">
        <v>0.51790000000000003</v>
      </c>
      <c r="R25" s="56">
        <v>0.50729999999999997</v>
      </c>
      <c r="S25" s="56">
        <v>0.50739999999999996</v>
      </c>
      <c r="T25" s="56">
        <v>0.52290000000000003</v>
      </c>
      <c r="AG25" s="55"/>
      <c r="AI25" s="55"/>
      <c r="AL25" s="58" t="s">
        <v>41</v>
      </c>
    </row>
    <row r="26" spans="1:39" x14ac:dyDescent="0.25">
      <c r="A26" s="61" t="s">
        <v>72</v>
      </c>
      <c r="K26" s="56">
        <v>0.61729999999999996</v>
      </c>
      <c r="L26" s="56">
        <v>0.69989999999999997</v>
      </c>
      <c r="Q26" s="56">
        <v>0.55489999999999995</v>
      </c>
      <c r="R26" s="56">
        <v>0.6109</v>
      </c>
      <c r="S26" s="56">
        <v>0.56240000000000001</v>
      </c>
      <c r="AF26" s="55">
        <v>0.61480000000000001</v>
      </c>
      <c r="AG26" s="57">
        <v>0.59930000000000005</v>
      </c>
      <c r="AH26" s="55"/>
      <c r="AI26" s="55"/>
      <c r="AL26" s="58" t="s">
        <v>72</v>
      </c>
    </row>
    <row r="27" spans="1:39" x14ac:dyDescent="0.25">
      <c r="A27" s="61" t="s">
        <v>49</v>
      </c>
      <c r="B27" s="55">
        <v>0.49709999999999999</v>
      </c>
      <c r="C27" s="55">
        <v>0.51019999999999999</v>
      </c>
      <c r="D27" s="55">
        <v>0.48199999999999998</v>
      </c>
      <c r="E27" s="55">
        <v>0.54749999999999999</v>
      </c>
      <c r="F27" s="55">
        <v>0.49709999999999999</v>
      </c>
      <c r="G27" s="55">
        <v>0.43859999999999999</v>
      </c>
      <c r="H27" s="56">
        <v>0.3836</v>
      </c>
      <c r="I27" s="56">
        <v>0.50049999999999994</v>
      </c>
      <c r="K27" s="56">
        <v>0.48039999999999999</v>
      </c>
      <c r="L27" s="56">
        <v>0.4748</v>
      </c>
      <c r="M27" s="56">
        <v>0.49469999999999997</v>
      </c>
      <c r="N27" s="56">
        <v>0.53459999999999996</v>
      </c>
      <c r="O27" s="56">
        <v>0.48699999999999999</v>
      </c>
      <c r="Q27" s="56">
        <v>0.49659999999999999</v>
      </c>
      <c r="W27" s="56">
        <v>0.49509999999999998</v>
      </c>
      <c r="X27" s="56">
        <v>0.46139999999999998</v>
      </c>
      <c r="Y27" s="56">
        <v>0.4657</v>
      </c>
      <c r="Z27" s="56">
        <v>0.4209</v>
      </c>
      <c r="AA27" s="56">
        <v>0.4894</v>
      </c>
      <c r="AB27" s="55">
        <v>0.46539999999999998</v>
      </c>
      <c r="AC27" s="55">
        <v>0.4824</v>
      </c>
      <c r="AD27" s="55">
        <v>0.47139999999999999</v>
      </c>
      <c r="AE27" s="55">
        <v>0.47710000000000002</v>
      </c>
      <c r="AF27" s="55">
        <v>0.50790000000000002</v>
      </c>
      <c r="AG27" s="57">
        <v>0.49869999999999998</v>
      </c>
      <c r="AH27" s="57">
        <v>0.50380000000000003</v>
      </c>
      <c r="AI27" s="57">
        <v>0.49640000000000001</v>
      </c>
      <c r="AJ27" s="57">
        <v>0.49330000000000002</v>
      </c>
      <c r="AL27" s="58" t="s">
        <v>49</v>
      </c>
    </row>
    <row r="28" spans="1:39" x14ac:dyDescent="0.25">
      <c r="A28" s="54" t="s">
        <v>65</v>
      </c>
      <c r="B28" s="55">
        <v>0.41499999999999998</v>
      </c>
      <c r="C28" s="55">
        <v>0.50029999999999997</v>
      </c>
      <c r="D28" s="55">
        <v>0.46339999999999998</v>
      </c>
      <c r="E28" s="55">
        <v>0.36530000000000001</v>
      </c>
      <c r="F28" s="55">
        <v>0.41499999999999998</v>
      </c>
      <c r="AG28" s="55"/>
      <c r="AI28" s="55"/>
      <c r="AL28" s="58" t="s">
        <v>65</v>
      </c>
    </row>
    <row r="29" spans="1:39" x14ac:dyDescent="0.25">
      <c r="A29" s="61" t="s">
        <v>58</v>
      </c>
      <c r="B29" s="55">
        <v>0.38150000000000001</v>
      </c>
      <c r="C29" s="55">
        <v>0.40820000000000001</v>
      </c>
      <c r="D29" s="55">
        <v>0.41849999999999998</v>
      </c>
      <c r="E29" s="55">
        <v>0.3891</v>
      </c>
      <c r="F29" s="55">
        <v>0.38150000000000001</v>
      </c>
      <c r="K29" s="56">
        <v>0.48770000000000002</v>
      </c>
      <c r="L29" s="56">
        <v>0.43190000000000001</v>
      </c>
      <c r="M29" s="56">
        <v>0.43940000000000001</v>
      </c>
      <c r="N29" s="56">
        <v>0.36299999999999999</v>
      </c>
      <c r="P29" s="56">
        <v>0.50080000000000002</v>
      </c>
      <c r="Q29" s="56">
        <v>0.47339999999999999</v>
      </c>
      <c r="R29" s="56">
        <v>0.52480000000000004</v>
      </c>
      <c r="S29" s="56">
        <v>0.45300000000000001</v>
      </c>
      <c r="U29" s="56">
        <v>0.45829999999999999</v>
      </c>
      <c r="V29" s="56">
        <v>0.4632</v>
      </c>
      <c r="W29" s="56">
        <v>0.4178</v>
      </c>
      <c r="X29" s="56">
        <v>0.42280000000000001</v>
      </c>
      <c r="Y29" s="56">
        <v>0.41520000000000001</v>
      </c>
      <c r="Z29" s="56">
        <v>0.44429999999999997</v>
      </c>
      <c r="AA29" s="56">
        <v>0.50490000000000002</v>
      </c>
      <c r="AB29" s="55">
        <v>0.3402</v>
      </c>
      <c r="AC29" s="55">
        <v>0.45889999999999997</v>
      </c>
      <c r="AD29" s="55">
        <v>0.41749999999999998</v>
      </c>
      <c r="AE29" s="55">
        <v>0.46729999999999999</v>
      </c>
      <c r="AF29" s="55">
        <v>0.33810000000000001</v>
      </c>
      <c r="AG29" s="57">
        <v>0.44290000000000002</v>
      </c>
      <c r="AH29" s="57">
        <v>0.46239999999999998</v>
      </c>
      <c r="AI29" s="57">
        <v>0.42549999999999999</v>
      </c>
      <c r="AL29" s="58" t="s">
        <v>58</v>
      </c>
    </row>
    <row r="30" spans="1:39" x14ac:dyDescent="0.25">
      <c r="A30" s="54" t="s">
        <v>52</v>
      </c>
      <c r="C30" s="55">
        <v>0.46889999999999998</v>
      </c>
      <c r="D30" s="55">
        <v>0.49059999999999998</v>
      </c>
      <c r="E30" s="55">
        <v>0.60580000000000001</v>
      </c>
      <c r="F30" s="55"/>
      <c r="G30" s="55">
        <v>0.43959999999999999</v>
      </c>
      <c r="H30" s="56">
        <v>0.44990000000000002</v>
      </c>
      <c r="I30" s="56">
        <v>0.46970000000000001</v>
      </c>
      <c r="J30" s="56">
        <v>0.5151</v>
      </c>
      <c r="K30" s="56">
        <v>0.51029999999999998</v>
      </c>
      <c r="L30" s="56">
        <v>0.4627</v>
      </c>
      <c r="M30" s="56">
        <v>0.46810000000000002</v>
      </c>
      <c r="AG30" s="55"/>
      <c r="AH30" s="55"/>
      <c r="AI30" s="55"/>
      <c r="AL30" s="58" t="s">
        <v>184</v>
      </c>
    </row>
    <row r="31" spans="1:39" x14ac:dyDescent="0.25">
      <c r="A31" s="54" t="s">
        <v>57</v>
      </c>
      <c r="E31" s="55">
        <v>0.39550000000000002</v>
      </c>
      <c r="G31" s="55">
        <v>0.34860000000000002</v>
      </c>
      <c r="I31" s="56">
        <v>0.49409999999999998</v>
      </c>
      <c r="J31" s="56">
        <v>0.45119999999999999</v>
      </c>
      <c r="M31" s="56">
        <v>0.40029999999999999</v>
      </c>
      <c r="AG31" s="55"/>
      <c r="AH31" s="55"/>
      <c r="AL31" s="58" t="s">
        <v>57</v>
      </c>
    </row>
    <row r="32" spans="1:39" x14ac:dyDescent="0.25">
      <c r="A32" s="61" t="s">
        <v>70</v>
      </c>
      <c r="M32" s="56">
        <v>0.47520000000000001</v>
      </c>
      <c r="N32" s="56">
        <v>0.51480000000000004</v>
      </c>
      <c r="O32" s="56">
        <v>0.50839999999999996</v>
      </c>
      <c r="P32" s="56">
        <v>0.38350000000000001</v>
      </c>
      <c r="Q32" s="56">
        <v>0.43830000000000002</v>
      </c>
      <c r="R32" s="56">
        <v>0.44280000000000003</v>
      </c>
      <c r="S32" s="56">
        <v>0.437</v>
      </c>
      <c r="U32" s="56">
        <v>0.47589999999999999</v>
      </c>
      <c r="V32" s="56">
        <v>0.49590000000000001</v>
      </c>
      <c r="W32" s="56">
        <v>0.50829999999999997</v>
      </c>
      <c r="Z32" s="56">
        <v>0.45860000000000001</v>
      </c>
      <c r="AA32" s="56">
        <v>0.47710000000000002</v>
      </c>
      <c r="AB32" s="55">
        <v>0.50619999999999998</v>
      </c>
      <c r="AC32" s="55">
        <v>0.44479999999999997</v>
      </c>
      <c r="AD32" s="55">
        <v>0.39050000000000001</v>
      </c>
      <c r="AE32" s="55">
        <v>0.40160000000000001</v>
      </c>
      <c r="AG32" s="57">
        <v>0.42459999999999998</v>
      </c>
      <c r="AH32" s="57">
        <v>0.42049999999999998</v>
      </c>
      <c r="AI32" s="57">
        <v>0.48970000000000002</v>
      </c>
      <c r="AL32" s="58" t="s">
        <v>70</v>
      </c>
    </row>
    <row r="33" spans="1:38" x14ac:dyDescent="0.25">
      <c r="A33" s="54" t="s">
        <v>3</v>
      </c>
      <c r="B33" s="55">
        <v>0.50739999999999996</v>
      </c>
      <c r="C33" s="55">
        <v>0.53949999999999998</v>
      </c>
      <c r="D33" s="55">
        <v>0.58020000000000005</v>
      </c>
      <c r="E33" s="55">
        <v>0.56120000000000003</v>
      </c>
      <c r="F33" s="55">
        <v>0.50739999999999996</v>
      </c>
      <c r="G33" s="55">
        <v>0.54079999999999995</v>
      </c>
      <c r="H33" s="56">
        <v>0.60289999999999999</v>
      </c>
      <c r="I33" s="56">
        <v>0.51729999999999998</v>
      </c>
      <c r="J33" s="56">
        <v>0.56720000000000004</v>
      </c>
      <c r="K33" s="56">
        <v>0.56999999999999995</v>
      </c>
      <c r="L33" s="56">
        <v>0.5706</v>
      </c>
      <c r="N33" s="56">
        <v>0.5494</v>
      </c>
      <c r="Q33" s="56">
        <v>0.54690000000000005</v>
      </c>
      <c r="R33" s="56">
        <v>0.54630000000000001</v>
      </c>
      <c r="S33" s="56">
        <v>0.52339999999999998</v>
      </c>
      <c r="X33" s="56">
        <v>0.48299999999999998</v>
      </c>
      <c r="Y33" s="56">
        <v>0.49170000000000003</v>
      </c>
      <c r="Z33" s="56">
        <v>0.56410000000000005</v>
      </c>
      <c r="AA33" s="56">
        <v>0.50219999999999998</v>
      </c>
      <c r="AB33" s="55">
        <v>0.58260000000000001</v>
      </c>
      <c r="AD33" s="55">
        <v>0.62280000000000002</v>
      </c>
      <c r="AE33" s="55">
        <v>0.55189999999999995</v>
      </c>
      <c r="AF33" s="55">
        <v>0.53469999999999995</v>
      </c>
      <c r="AG33" s="57">
        <v>0.53820000000000001</v>
      </c>
      <c r="AH33" s="57">
        <v>0.54879999999999995</v>
      </c>
      <c r="AI33" s="57">
        <v>0.59660000000000002</v>
      </c>
      <c r="AJ33" s="57">
        <v>0.51849999999999996</v>
      </c>
      <c r="AL33" s="58" t="s">
        <v>3</v>
      </c>
    </row>
    <row r="34" spans="1:38" x14ac:dyDescent="0.25">
      <c r="A34" s="54" t="s">
        <v>62</v>
      </c>
      <c r="B34" s="55">
        <v>0.37940000000000002</v>
      </c>
      <c r="D34" s="55">
        <v>0.53680000000000005</v>
      </c>
      <c r="E34" s="55">
        <v>0.54710000000000003</v>
      </c>
      <c r="F34" s="55">
        <v>0.37940000000000002</v>
      </c>
      <c r="G34" s="55">
        <v>0.45319999999999999</v>
      </c>
      <c r="AH34" s="55"/>
      <c r="AI34" s="55"/>
      <c r="AL34" s="58" t="s">
        <v>62</v>
      </c>
    </row>
    <row r="35" spans="1:38" x14ac:dyDescent="0.25">
      <c r="A35" s="54" t="s">
        <v>9</v>
      </c>
      <c r="B35" s="55">
        <v>0.57850000000000001</v>
      </c>
      <c r="C35" s="55">
        <v>0.47389999999999999</v>
      </c>
      <c r="D35" s="55">
        <v>0.47099999999999997</v>
      </c>
      <c r="E35" s="55">
        <v>0.54369999999999996</v>
      </c>
      <c r="F35" s="55">
        <v>0.57850000000000001</v>
      </c>
      <c r="G35" s="55">
        <v>0.56810000000000005</v>
      </c>
      <c r="H35" s="56">
        <v>0.56969999999999998</v>
      </c>
      <c r="I35" s="56">
        <v>0.53510000000000002</v>
      </c>
      <c r="K35" s="56">
        <v>0.499</v>
      </c>
      <c r="M35" s="56">
        <v>0.62860000000000005</v>
      </c>
      <c r="N35" s="56">
        <v>0.51980000000000004</v>
      </c>
      <c r="X35" s="56">
        <v>0.51849999999999996</v>
      </c>
      <c r="Z35" s="56">
        <v>0.50580000000000003</v>
      </c>
      <c r="AA35" s="56">
        <v>0.55600000000000005</v>
      </c>
      <c r="AB35" s="55">
        <v>0.56669999999999998</v>
      </c>
      <c r="AC35" s="55">
        <v>0.56910000000000005</v>
      </c>
      <c r="AD35" s="55">
        <v>0.50790000000000002</v>
      </c>
      <c r="AE35" s="55">
        <v>0.60650000000000004</v>
      </c>
      <c r="AF35" s="55">
        <v>0.4889</v>
      </c>
      <c r="AG35" s="57">
        <v>0.51600000000000001</v>
      </c>
      <c r="AH35" s="57">
        <v>0.66659999999999997</v>
      </c>
      <c r="AI35" s="57">
        <v>0.53069999999999995</v>
      </c>
      <c r="AL35" s="58" t="s">
        <v>9</v>
      </c>
    </row>
    <row r="36" spans="1:38" x14ac:dyDescent="0.25">
      <c r="A36" s="54" t="s">
        <v>16</v>
      </c>
      <c r="B36" s="55">
        <v>0.50680000000000003</v>
      </c>
      <c r="C36" s="55">
        <v>0.53969999999999996</v>
      </c>
      <c r="D36" s="55">
        <v>0.45540000000000003</v>
      </c>
      <c r="E36" s="55">
        <v>0.47739999999999999</v>
      </c>
      <c r="F36" s="55">
        <v>0.50680000000000003</v>
      </c>
      <c r="G36" s="55">
        <v>0.44719999999999999</v>
      </c>
      <c r="H36" s="56">
        <v>0.55449999999999999</v>
      </c>
      <c r="I36" s="56">
        <v>0.53139999999999998</v>
      </c>
      <c r="K36" s="56">
        <v>0.53910000000000002</v>
      </c>
      <c r="L36" s="56">
        <v>0.49809999999999999</v>
      </c>
      <c r="M36" s="56">
        <v>0.55289999999999995</v>
      </c>
      <c r="N36" s="56">
        <v>0.53700000000000003</v>
      </c>
      <c r="Y36" s="56">
        <v>0.4713</v>
      </c>
      <c r="Z36" s="56">
        <v>0.53390000000000004</v>
      </c>
      <c r="AA36" s="56">
        <v>0.60519999999999996</v>
      </c>
      <c r="AB36" s="55">
        <v>0.46210000000000001</v>
      </c>
      <c r="AC36" s="55">
        <v>0.5181</v>
      </c>
      <c r="AD36" s="55">
        <v>0.43690000000000001</v>
      </c>
      <c r="AE36" s="55">
        <v>0.56769999999999998</v>
      </c>
      <c r="AF36" s="55">
        <v>0.53879999999999995</v>
      </c>
      <c r="AG36" s="57">
        <v>0.53390000000000004</v>
      </c>
      <c r="AH36" s="57">
        <v>0.49780000000000002</v>
      </c>
      <c r="AI36" s="57">
        <v>0.40439999999999998</v>
      </c>
      <c r="AJ36" s="57">
        <v>0.44130000000000003</v>
      </c>
      <c r="AL36" s="58" t="s">
        <v>16</v>
      </c>
    </row>
    <row r="37" spans="1:38" x14ac:dyDescent="0.25">
      <c r="A37" s="61" t="s">
        <v>73</v>
      </c>
      <c r="H37" s="56">
        <v>0.46689999999999998</v>
      </c>
      <c r="I37" s="56">
        <v>0.51859999999999995</v>
      </c>
      <c r="J37" s="56">
        <v>0.48730000000000001</v>
      </c>
      <c r="K37" s="56">
        <v>0.54979999999999996</v>
      </c>
      <c r="L37" s="56">
        <v>0.54010000000000002</v>
      </c>
      <c r="M37" s="56">
        <v>0.50270000000000004</v>
      </c>
      <c r="N37" s="56">
        <v>0.54810000000000003</v>
      </c>
      <c r="O37" s="56">
        <v>0.46010000000000001</v>
      </c>
      <c r="P37" s="56">
        <v>0.37219999999999998</v>
      </c>
      <c r="Q37" s="56">
        <v>0.4904</v>
      </c>
      <c r="R37" s="56">
        <v>0.45829999999999999</v>
      </c>
      <c r="S37" s="56">
        <v>0.44950000000000001</v>
      </c>
      <c r="T37" s="56">
        <v>0.49490000000000001</v>
      </c>
      <c r="U37" s="56">
        <v>0.5655</v>
      </c>
      <c r="V37" s="56">
        <v>0.496</v>
      </c>
      <c r="W37" s="56">
        <v>0.4405</v>
      </c>
      <c r="X37" s="56">
        <v>0.56020000000000003</v>
      </c>
      <c r="Y37" s="56">
        <v>0.44579999999999997</v>
      </c>
      <c r="Z37" s="56">
        <v>0.48130000000000001</v>
      </c>
      <c r="AA37" s="56">
        <v>0.49869999999999998</v>
      </c>
      <c r="AB37" s="55">
        <v>0.439</v>
      </c>
      <c r="AC37" s="55">
        <v>0.44800000000000001</v>
      </c>
      <c r="AD37" s="55">
        <v>0.51990000000000003</v>
      </c>
      <c r="AE37" s="55">
        <v>0.46800000000000003</v>
      </c>
      <c r="AF37" s="55">
        <v>0.47449999999999998</v>
      </c>
      <c r="AG37" s="57">
        <v>0.47949999999999998</v>
      </c>
      <c r="AH37" s="57">
        <v>0.53120000000000001</v>
      </c>
      <c r="AI37" s="57">
        <v>0.58889999999999998</v>
      </c>
      <c r="AJ37" s="57">
        <v>0.46300000000000002</v>
      </c>
      <c r="AL37" s="58" t="s">
        <v>73</v>
      </c>
    </row>
    <row r="38" spans="1:38" x14ac:dyDescent="0.25">
      <c r="A38" s="54" t="s">
        <v>18</v>
      </c>
      <c r="B38" s="55">
        <v>0.4859</v>
      </c>
      <c r="C38" s="55">
        <v>0.51939999999999997</v>
      </c>
      <c r="D38" s="55">
        <v>0.48159999999999997</v>
      </c>
      <c r="E38" s="55">
        <v>0.47210000000000002</v>
      </c>
      <c r="F38" s="55">
        <v>0.4859</v>
      </c>
      <c r="G38" s="55">
        <v>0.51459999999999995</v>
      </c>
      <c r="H38" s="56">
        <v>0.55010000000000003</v>
      </c>
      <c r="I38" s="56">
        <v>0.57310000000000005</v>
      </c>
      <c r="AG38" s="55"/>
      <c r="AH38" s="55"/>
      <c r="AL38" s="58" t="s">
        <v>18</v>
      </c>
    </row>
    <row r="39" spans="1:38" x14ac:dyDescent="0.25">
      <c r="A39" s="61" t="s">
        <v>54</v>
      </c>
      <c r="B39" s="55">
        <v>0.4597</v>
      </c>
      <c r="C39" s="55">
        <v>0.49859999999999999</v>
      </c>
      <c r="D39" s="55">
        <v>0.55279999999999996</v>
      </c>
      <c r="E39" s="55">
        <v>0.56969999999999998</v>
      </c>
      <c r="F39" s="55">
        <v>0.4597</v>
      </c>
      <c r="G39" s="55">
        <v>0.47560000000000002</v>
      </c>
      <c r="H39" s="56">
        <v>0.44479999999999997</v>
      </c>
      <c r="I39" s="56">
        <v>0.44309999999999999</v>
      </c>
      <c r="J39" s="56">
        <v>0.50729999999999997</v>
      </c>
      <c r="L39" s="56">
        <v>0.48799999999999999</v>
      </c>
      <c r="M39" s="56">
        <v>0.54390000000000005</v>
      </c>
      <c r="O39" s="56">
        <v>0.47039999999999998</v>
      </c>
      <c r="Q39" s="56">
        <v>0.50190000000000001</v>
      </c>
      <c r="R39" s="56">
        <v>0.46260000000000001</v>
      </c>
      <c r="S39" s="56">
        <v>0.52549999999999997</v>
      </c>
      <c r="T39" s="56">
        <v>0.51049999999999995</v>
      </c>
      <c r="U39" s="56">
        <v>0.47489999999999999</v>
      </c>
      <c r="V39" s="56">
        <v>0.52110000000000001</v>
      </c>
      <c r="W39" s="56">
        <v>0.47470000000000001</v>
      </c>
      <c r="X39" s="56">
        <v>0.48299999999999998</v>
      </c>
      <c r="Z39" s="56">
        <v>0.50649999999999995</v>
      </c>
      <c r="AA39" s="56">
        <v>0.47770000000000001</v>
      </c>
      <c r="AB39" s="55">
        <v>0.51739999999999997</v>
      </c>
      <c r="AC39" s="55">
        <v>0.57140000000000002</v>
      </c>
      <c r="AD39" s="55">
        <v>0.48280000000000001</v>
      </c>
      <c r="AE39" s="55">
        <v>0.54269999999999996</v>
      </c>
      <c r="AF39" s="55">
        <v>0.56020000000000003</v>
      </c>
      <c r="AG39" s="57">
        <v>0.45979999999999999</v>
      </c>
      <c r="AH39" s="55"/>
      <c r="AI39" s="57">
        <v>0.55389999999999995</v>
      </c>
      <c r="AJ39" s="57">
        <v>0.64649999999999996</v>
      </c>
      <c r="AL39" s="58" t="s">
        <v>54</v>
      </c>
    </row>
    <row r="40" spans="1:38" x14ac:dyDescent="0.25">
      <c r="A40" s="54" t="s">
        <v>7</v>
      </c>
      <c r="B40" s="55">
        <v>0.46129999999999999</v>
      </c>
      <c r="C40" s="55">
        <v>0.47610000000000002</v>
      </c>
      <c r="D40" s="55">
        <v>0.54810000000000003</v>
      </c>
      <c r="E40" s="55">
        <v>0.5524</v>
      </c>
      <c r="F40" s="55">
        <v>0.46129999999999999</v>
      </c>
      <c r="H40" s="56">
        <v>0.57840000000000003</v>
      </c>
      <c r="I40" s="56">
        <v>0.4385</v>
      </c>
      <c r="J40" s="56">
        <v>0.48770000000000002</v>
      </c>
      <c r="K40" s="56">
        <v>0.45989999999999998</v>
      </c>
      <c r="L40" s="56">
        <v>0.4657</v>
      </c>
      <c r="M40" s="56">
        <v>0.45579999999999998</v>
      </c>
      <c r="N40" s="56">
        <v>0.50619999999999998</v>
      </c>
      <c r="AG40" s="55"/>
      <c r="AH40" s="55"/>
      <c r="AI40" s="55"/>
      <c r="AL40" s="58" t="s">
        <v>7</v>
      </c>
    </row>
    <row r="41" spans="1:38" x14ac:dyDescent="0.25">
      <c r="A41" s="61" t="s">
        <v>35</v>
      </c>
      <c r="B41" s="55">
        <v>0.57299999999999995</v>
      </c>
      <c r="C41" s="55">
        <v>0.48730000000000001</v>
      </c>
      <c r="D41" s="55">
        <v>0.46439999999999998</v>
      </c>
      <c r="E41" s="55">
        <v>0.4899</v>
      </c>
      <c r="F41" s="55">
        <v>0.57299999999999995</v>
      </c>
      <c r="G41" s="55">
        <v>0.5121</v>
      </c>
      <c r="H41" s="56">
        <v>0.46949999999999997</v>
      </c>
      <c r="I41" s="56">
        <v>0.49669999999999997</v>
      </c>
      <c r="J41" s="56">
        <v>0.53849999999999998</v>
      </c>
      <c r="K41" s="56">
        <v>0.46500000000000002</v>
      </c>
      <c r="L41" s="56">
        <v>0.50419999999999998</v>
      </c>
      <c r="S41" s="56">
        <v>0.54690000000000005</v>
      </c>
      <c r="W41" s="56">
        <v>0.5907</v>
      </c>
      <c r="Y41" s="56">
        <v>0.53979999999999995</v>
      </c>
      <c r="Z41" s="56">
        <v>0.49490000000000001</v>
      </c>
      <c r="AA41" s="56">
        <v>0.54449999999999998</v>
      </c>
      <c r="AB41" s="55">
        <v>0.52549999999999997</v>
      </c>
      <c r="AC41" s="55">
        <v>0.50749999999999995</v>
      </c>
      <c r="AD41" s="55">
        <v>0.61939999999999995</v>
      </c>
      <c r="AE41" s="55">
        <v>0.49640000000000001</v>
      </c>
      <c r="AF41" s="55">
        <v>0.42620000000000002</v>
      </c>
      <c r="AG41" s="57">
        <v>0.61909999999999998</v>
      </c>
      <c r="AH41" s="55"/>
      <c r="AL41" s="58" t="s">
        <v>35</v>
      </c>
    </row>
    <row r="42" spans="1:38" x14ac:dyDescent="0.25">
      <c r="A42" s="54" t="s">
        <v>77</v>
      </c>
      <c r="B42" s="55">
        <v>0.50309999999999999</v>
      </c>
      <c r="C42" s="55">
        <v>0.57420000000000004</v>
      </c>
      <c r="D42" s="55">
        <v>0.50770000000000004</v>
      </c>
      <c r="F42" s="55">
        <v>0.50309999999999999</v>
      </c>
      <c r="G42" s="55">
        <v>0.57650000000000001</v>
      </c>
      <c r="H42" s="56">
        <v>0.49259999999999998</v>
      </c>
      <c r="K42" s="56">
        <v>0.41439999999999999</v>
      </c>
      <c r="AI42" s="55"/>
      <c r="AL42" s="58" t="s">
        <v>77</v>
      </c>
    </row>
    <row r="43" spans="1:38" x14ac:dyDescent="0.25">
      <c r="A43" s="54" t="s">
        <v>79</v>
      </c>
      <c r="B43" s="55">
        <v>0.44419999999999998</v>
      </c>
      <c r="C43" s="55">
        <v>0.38929999999999998</v>
      </c>
      <c r="D43" s="55">
        <v>0.33710000000000001</v>
      </c>
      <c r="E43" s="55">
        <v>0.4748</v>
      </c>
      <c r="F43" s="55">
        <v>0.46439999999999998</v>
      </c>
      <c r="G43" s="55">
        <v>0.39879999999999999</v>
      </c>
      <c r="H43" s="56">
        <v>0.42920000000000003</v>
      </c>
      <c r="I43" s="56">
        <v>0.50939999999999996</v>
      </c>
      <c r="N43" s="56">
        <v>0.45929999999999999</v>
      </c>
      <c r="AH43" s="55"/>
      <c r="AI43" s="55"/>
      <c r="AL43" s="58" t="s">
        <v>79</v>
      </c>
    </row>
    <row r="44" spans="1:38" x14ac:dyDescent="0.25">
      <c r="A44" s="54" t="s">
        <v>23</v>
      </c>
      <c r="B44" s="55">
        <v>0.46929999999999999</v>
      </c>
      <c r="C44" s="55">
        <v>0.53449999999999998</v>
      </c>
      <c r="D44" s="55">
        <v>0.55059999999999998</v>
      </c>
      <c r="E44" s="55">
        <v>0.54669999999999996</v>
      </c>
      <c r="F44" s="55">
        <v>0.46929999999999999</v>
      </c>
      <c r="H44" s="56">
        <v>0.53700000000000003</v>
      </c>
      <c r="I44" s="56">
        <v>0.58640000000000003</v>
      </c>
      <c r="J44" s="56">
        <v>0.60150000000000003</v>
      </c>
      <c r="K44" s="56">
        <v>0.47939999999999999</v>
      </c>
      <c r="L44" s="56">
        <v>0.48659999999999998</v>
      </c>
      <c r="M44" s="56">
        <v>0.56010000000000004</v>
      </c>
      <c r="N44" s="56">
        <v>0.72589999999999999</v>
      </c>
      <c r="Q44" s="56">
        <v>0.51670000000000005</v>
      </c>
      <c r="S44" s="56">
        <v>0.4874</v>
      </c>
      <c r="T44" s="56">
        <v>0.49540000000000001</v>
      </c>
      <c r="W44" s="56">
        <v>0.5877</v>
      </c>
      <c r="X44" s="56">
        <v>0.57250000000000001</v>
      </c>
      <c r="Y44" s="56">
        <v>0.55789999999999995</v>
      </c>
      <c r="Z44" s="56">
        <v>0.5514</v>
      </c>
      <c r="AA44" s="56">
        <v>0.53290000000000004</v>
      </c>
      <c r="AB44" s="55">
        <v>0.59950000000000003</v>
      </c>
      <c r="AC44" s="55">
        <v>0.5454</v>
      </c>
      <c r="AD44" s="55">
        <v>0.55320000000000003</v>
      </c>
      <c r="AE44" s="55">
        <v>0.58860000000000001</v>
      </c>
      <c r="AF44" s="55">
        <v>0.57609999999999995</v>
      </c>
      <c r="AG44" s="57">
        <v>0.57279999999999998</v>
      </c>
      <c r="AH44" s="57">
        <v>0.49919999999999998</v>
      </c>
      <c r="AI44" s="57">
        <v>0.59299999999999997</v>
      </c>
      <c r="AJ44" s="57">
        <v>0.53700000000000003</v>
      </c>
      <c r="AL44" s="58" t="s">
        <v>23</v>
      </c>
    </row>
    <row r="45" spans="1:38" x14ac:dyDescent="0.25">
      <c r="A45" s="61" t="s">
        <v>24</v>
      </c>
      <c r="E45" s="63"/>
      <c r="G45" s="64"/>
      <c r="H45" s="56">
        <v>0.52290000000000003</v>
      </c>
      <c r="I45" s="56">
        <v>0.45829999999999999</v>
      </c>
      <c r="J45" s="56">
        <v>0.45810000000000001</v>
      </c>
      <c r="K45" s="56">
        <v>0.52470000000000006</v>
      </c>
      <c r="L45" s="56">
        <v>0.51549999999999996</v>
      </c>
      <c r="M45" s="56">
        <v>0.48449999999999999</v>
      </c>
      <c r="N45" s="56">
        <v>0.4889</v>
      </c>
      <c r="O45" s="56">
        <v>0.48499999999999999</v>
      </c>
      <c r="P45" s="56">
        <v>0.52780000000000005</v>
      </c>
      <c r="Q45" s="56">
        <v>0.52210000000000001</v>
      </c>
      <c r="R45" s="56">
        <v>0.53010000000000002</v>
      </c>
      <c r="S45" s="56">
        <v>0.47399999999999998</v>
      </c>
      <c r="T45" s="56">
        <v>0.50129999999999997</v>
      </c>
      <c r="V45" s="56">
        <v>0.44600000000000001</v>
      </c>
      <c r="W45" s="56">
        <v>0.54139999999999999</v>
      </c>
      <c r="X45" s="56">
        <v>0.46450000000000002</v>
      </c>
      <c r="Y45" s="56">
        <v>0.47689999999999999</v>
      </c>
      <c r="Z45" s="56">
        <v>0.47160000000000002</v>
      </c>
      <c r="AA45" s="56">
        <v>0.54279999999999995</v>
      </c>
      <c r="AB45" s="55">
        <v>0.54720000000000002</v>
      </c>
      <c r="AC45" s="55">
        <v>0.49559999999999998</v>
      </c>
      <c r="AD45" s="55">
        <v>0.53359999999999996</v>
      </c>
      <c r="AE45" s="55">
        <v>0.49590000000000001</v>
      </c>
      <c r="AF45" s="55">
        <v>0.4491</v>
      </c>
      <c r="AG45" s="57">
        <v>0.49049999999999999</v>
      </c>
      <c r="AH45" s="57">
        <v>0.46529999999999999</v>
      </c>
      <c r="AI45" s="57">
        <v>0.53749999999999998</v>
      </c>
      <c r="AJ45" s="57">
        <v>0.4148</v>
      </c>
      <c r="AL45" s="58" t="s">
        <v>24</v>
      </c>
    </row>
    <row r="46" spans="1:38" x14ac:dyDescent="0.25">
      <c r="A46" s="54" t="s">
        <v>68</v>
      </c>
      <c r="B46" s="55">
        <v>0.61919999999999997</v>
      </c>
      <c r="C46" s="55">
        <v>0.57669999999999999</v>
      </c>
      <c r="D46" s="55">
        <v>0.56820000000000004</v>
      </c>
      <c r="E46" s="55">
        <v>0.65500000000000003</v>
      </c>
      <c r="F46" s="55">
        <v>0.61919999999999997</v>
      </c>
      <c r="G46" s="55">
        <v>0.64259999999999995</v>
      </c>
      <c r="I46" s="56">
        <v>0.53690000000000004</v>
      </c>
      <c r="J46" s="56">
        <v>0.54210000000000003</v>
      </c>
      <c r="K46" s="56">
        <v>0.56999999999999995</v>
      </c>
      <c r="M46" s="56">
        <v>0.58140000000000003</v>
      </c>
      <c r="N46" s="56">
        <v>0.5333</v>
      </c>
      <c r="O46" s="56">
        <v>0.59919999999999995</v>
      </c>
      <c r="P46" s="56">
        <v>0.53090000000000004</v>
      </c>
      <c r="Q46" s="56">
        <v>0.56179999999999997</v>
      </c>
      <c r="R46" s="56">
        <v>0.36969999999999997</v>
      </c>
      <c r="S46" s="56">
        <v>0.52080000000000004</v>
      </c>
      <c r="T46" s="56">
        <v>0.50580000000000003</v>
      </c>
      <c r="U46" s="56">
        <v>0.53969999999999996</v>
      </c>
      <c r="V46" s="56">
        <v>0.48949999999999999</v>
      </c>
      <c r="W46" s="56">
        <v>0.51629999999999998</v>
      </c>
      <c r="X46" s="56">
        <v>0.46600000000000003</v>
      </c>
      <c r="Y46" s="56">
        <v>0.47710000000000002</v>
      </c>
      <c r="Z46" s="56">
        <v>0.54730000000000001</v>
      </c>
      <c r="AA46" s="56">
        <v>0.48359999999999997</v>
      </c>
      <c r="AB46" s="55">
        <v>0.52129999999999999</v>
      </c>
      <c r="AC46" s="55">
        <v>0.49830000000000002</v>
      </c>
      <c r="AD46" s="55">
        <v>0.55640000000000001</v>
      </c>
      <c r="AE46" s="55">
        <v>0.48220000000000002</v>
      </c>
      <c r="AF46" s="55">
        <v>0.46610000000000001</v>
      </c>
      <c r="AG46" s="57">
        <v>0.53690000000000004</v>
      </c>
      <c r="AH46" s="57">
        <v>0.55169999999999997</v>
      </c>
      <c r="AI46" s="57">
        <v>0.52729999999999999</v>
      </c>
      <c r="AJ46" s="57">
        <v>0.54379999999999995</v>
      </c>
      <c r="AL46" s="58" t="s">
        <v>68</v>
      </c>
    </row>
    <row r="47" spans="1:38" x14ac:dyDescent="0.25">
      <c r="A47" s="61" t="s">
        <v>75</v>
      </c>
      <c r="J47" s="56">
        <v>0.52929999999999999</v>
      </c>
      <c r="K47" s="56">
        <v>0.48249999999999998</v>
      </c>
      <c r="L47" s="56">
        <v>0.62290000000000001</v>
      </c>
      <c r="X47" s="56">
        <v>0.51849999999999996</v>
      </c>
      <c r="Z47" s="56">
        <v>0.51670000000000005</v>
      </c>
      <c r="AA47" s="56">
        <v>0.56410000000000005</v>
      </c>
      <c r="AB47" s="55">
        <v>0.4798</v>
      </c>
      <c r="AC47" s="55">
        <v>0.55459999999999998</v>
      </c>
      <c r="AD47" s="55">
        <v>0.52180000000000004</v>
      </c>
      <c r="AE47" s="55">
        <v>0.54730000000000001</v>
      </c>
      <c r="AF47" s="55">
        <v>0.61780000000000002</v>
      </c>
      <c r="AG47" s="57">
        <v>0.52659999999999996</v>
      </c>
      <c r="AH47" s="57">
        <v>0.46739999999999998</v>
      </c>
      <c r="AI47" s="57">
        <v>0.51590000000000003</v>
      </c>
      <c r="AL47" s="58" t="s">
        <v>75</v>
      </c>
    </row>
    <row r="48" spans="1:38" x14ac:dyDescent="0.25">
      <c r="A48" s="61" t="s">
        <v>55</v>
      </c>
      <c r="B48" s="55">
        <v>0.4597</v>
      </c>
      <c r="C48" s="55">
        <v>0.49859999999999999</v>
      </c>
      <c r="D48" s="55">
        <v>0.55279999999999996</v>
      </c>
      <c r="E48" s="55">
        <v>0.56969999999999998</v>
      </c>
      <c r="F48" s="55">
        <v>0.4597</v>
      </c>
      <c r="G48" s="55">
        <v>0.47560000000000002</v>
      </c>
      <c r="H48" s="56">
        <v>0.44479999999999997</v>
      </c>
      <c r="J48" s="56">
        <v>0.50729999999999997</v>
      </c>
      <c r="L48" s="56">
        <v>0.48799999999999999</v>
      </c>
      <c r="M48" s="56">
        <v>0.54390000000000005</v>
      </c>
      <c r="N48" s="56">
        <v>0.5716</v>
      </c>
      <c r="O48" s="56">
        <v>0.47039999999999998</v>
      </c>
      <c r="Q48" s="56">
        <v>0.50190000000000001</v>
      </c>
      <c r="R48" s="56">
        <v>0.46260000000000001</v>
      </c>
      <c r="S48" s="56">
        <v>0.52549999999999997</v>
      </c>
      <c r="T48" s="56">
        <v>0.51049999999999995</v>
      </c>
      <c r="U48" s="56">
        <v>0.47489999999999999</v>
      </c>
      <c r="V48" s="56">
        <v>0.52110000000000001</v>
      </c>
      <c r="W48" s="56">
        <v>0.47470000000000001</v>
      </c>
      <c r="Z48" s="56">
        <v>0.50649999999999995</v>
      </c>
      <c r="AA48" s="56">
        <v>0.47770000000000001</v>
      </c>
      <c r="AB48" s="55">
        <v>0.51739999999999997</v>
      </c>
      <c r="AC48" s="55">
        <v>0.57140000000000002</v>
      </c>
      <c r="AD48" s="55">
        <v>0.48280000000000001</v>
      </c>
      <c r="AE48" s="55">
        <v>0.54269999999999996</v>
      </c>
      <c r="AF48" s="55">
        <v>0.56020000000000003</v>
      </c>
      <c r="AG48" s="57">
        <v>0.45979999999999999</v>
      </c>
      <c r="AH48" s="55"/>
      <c r="AI48" s="57">
        <v>0.55389999999999995</v>
      </c>
      <c r="AJ48" s="57">
        <v>0.64649999999999996</v>
      </c>
      <c r="AL48" s="58" t="s">
        <v>55</v>
      </c>
    </row>
    <row r="49" spans="1:38" x14ac:dyDescent="0.25">
      <c r="A49" s="54" t="s">
        <v>45</v>
      </c>
      <c r="C49" s="60"/>
      <c r="D49" s="55">
        <v>0.51619999999999999</v>
      </c>
      <c r="E49" s="55">
        <v>0.41849999999999998</v>
      </c>
      <c r="F49" s="55"/>
      <c r="G49" s="55">
        <v>0.43459999999999999</v>
      </c>
      <c r="I49" s="56">
        <v>0.43259999999999998</v>
      </c>
      <c r="L49" s="56">
        <v>0.49809999999999999</v>
      </c>
      <c r="M49" s="56">
        <v>0.55289999999999995</v>
      </c>
      <c r="N49" s="56">
        <v>0.53700000000000003</v>
      </c>
      <c r="AH49" s="55"/>
      <c r="AL49" s="58" t="s">
        <v>45</v>
      </c>
    </row>
    <row r="50" spans="1:38" x14ac:dyDescent="0.25">
      <c r="A50" s="61" t="s">
        <v>82</v>
      </c>
      <c r="B50" s="55">
        <v>0.46439999999999998</v>
      </c>
      <c r="C50" s="55">
        <v>0.49430000000000002</v>
      </c>
      <c r="D50" s="55">
        <v>0.51229999999999998</v>
      </c>
      <c r="E50" s="55">
        <v>0.36940000000000001</v>
      </c>
      <c r="F50" s="55">
        <v>0.44419999999999998</v>
      </c>
      <c r="G50" s="55">
        <v>0.40189999999999998</v>
      </c>
      <c r="H50" s="56">
        <v>0.48580000000000001</v>
      </c>
      <c r="I50" s="56">
        <v>0.38629999999999998</v>
      </c>
      <c r="J50" s="56">
        <v>0.34139999999999998</v>
      </c>
      <c r="K50" s="56">
        <v>0.53600000000000003</v>
      </c>
      <c r="L50" s="56">
        <v>0.4123</v>
      </c>
      <c r="M50" s="56">
        <v>0.47310000000000002</v>
      </c>
      <c r="N50" s="56">
        <v>0.4889</v>
      </c>
      <c r="O50" s="56">
        <v>0.3599</v>
      </c>
      <c r="P50" s="56">
        <v>0.49959999999999999</v>
      </c>
      <c r="Q50" s="56">
        <v>0.33960000000000001</v>
      </c>
      <c r="R50" s="56">
        <v>0.44890000000000002</v>
      </c>
      <c r="S50" s="56">
        <v>0.34910000000000002</v>
      </c>
      <c r="U50" s="56">
        <v>0.46660000000000001</v>
      </c>
      <c r="V50" s="56">
        <v>0.40689999999999998</v>
      </c>
      <c r="W50" s="56">
        <v>0.47289999999999999</v>
      </c>
      <c r="X50" s="56">
        <v>0.4259</v>
      </c>
      <c r="Y50" s="56">
        <v>0.40210000000000001</v>
      </c>
      <c r="Z50" s="56">
        <v>0.3024</v>
      </c>
      <c r="AA50" s="56">
        <v>0.41589999999999999</v>
      </c>
      <c r="AB50" s="55">
        <v>0.42549999999999999</v>
      </c>
      <c r="AC50" s="55">
        <v>0.41210000000000002</v>
      </c>
      <c r="AD50" s="55">
        <v>0.50600000000000001</v>
      </c>
      <c r="AE50" s="55">
        <v>0.47</v>
      </c>
      <c r="AF50" s="55">
        <v>0.48730000000000001</v>
      </c>
      <c r="AG50" s="57">
        <v>0.42830000000000001</v>
      </c>
      <c r="AH50" s="57">
        <v>0.34279999999999999</v>
      </c>
      <c r="AI50" s="57">
        <v>0.43120000000000003</v>
      </c>
      <c r="AJ50" s="57">
        <v>0.43940000000000001</v>
      </c>
      <c r="AL50" s="58" t="s">
        <v>82</v>
      </c>
    </row>
    <row r="51" spans="1:38" x14ac:dyDescent="0.25">
      <c r="A51" s="54" t="s">
        <v>8</v>
      </c>
      <c r="B51" s="55">
        <v>0.46129999999999999</v>
      </c>
      <c r="C51" s="55">
        <v>0.47610000000000002</v>
      </c>
      <c r="D51" s="55">
        <v>0.54810000000000003</v>
      </c>
      <c r="E51" s="55">
        <v>0.5524</v>
      </c>
      <c r="F51" s="55">
        <v>0.46129999999999999</v>
      </c>
      <c r="H51" s="56">
        <v>0.57840000000000003</v>
      </c>
      <c r="I51" s="56">
        <v>0.4385</v>
      </c>
      <c r="J51" s="56">
        <v>0.48770000000000002</v>
      </c>
      <c r="K51" s="56">
        <v>0.45989999999999998</v>
      </c>
      <c r="L51" s="56">
        <v>0.4657</v>
      </c>
      <c r="M51" s="56">
        <v>0.45579999999999998</v>
      </c>
      <c r="N51" s="56">
        <v>0.50619999999999998</v>
      </c>
      <c r="AL51" s="58" t="s">
        <v>8</v>
      </c>
    </row>
    <row r="52" spans="1:38" x14ac:dyDescent="0.25">
      <c r="A52" s="54" t="s">
        <v>43</v>
      </c>
      <c r="B52" s="55">
        <v>0.5524</v>
      </c>
      <c r="C52" s="55">
        <v>0.4088</v>
      </c>
      <c r="D52" s="55">
        <v>0.49080000000000001</v>
      </c>
      <c r="E52" s="55">
        <v>0.47399999999999998</v>
      </c>
      <c r="F52" s="55">
        <v>0.5524</v>
      </c>
      <c r="G52" s="55">
        <v>0.44969999999999999</v>
      </c>
      <c r="H52" s="56">
        <v>0.48909999999999998</v>
      </c>
      <c r="I52" s="56">
        <v>0.44309999999999999</v>
      </c>
      <c r="J52" s="56">
        <v>0.48449999999999999</v>
      </c>
      <c r="K52" s="56">
        <v>0.3901</v>
      </c>
      <c r="L52" s="56">
        <v>0.52939999999999998</v>
      </c>
      <c r="M52" s="56">
        <v>0.54569999999999996</v>
      </c>
      <c r="N52" s="56">
        <v>0.49380000000000002</v>
      </c>
      <c r="AA52" s="56">
        <v>0.50519999999999998</v>
      </c>
      <c r="AB52" s="55">
        <v>0.50700000000000001</v>
      </c>
      <c r="AC52" s="55">
        <v>0.48649999999999999</v>
      </c>
      <c r="AH52" s="57">
        <v>0.5101</v>
      </c>
      <c r="AJ52" s="57">
        <v>0.44130000000000003</v>
      </c>
      <c r="AL52" s="58" t="s">
        <v>43</v>
      </c>
    </row>
    <row r="53" spans="1:38" x14ac:dyDescent="0.25">
      <c r="A53" s="61" t="s">
        <v>81</v>
      </c>
      <c r="J53" s="56">
        <v>0.499</v>
      </c>
      <c r="K53" s="56">
        <v>0.45889999999999997</v>
      </c>
      <c r="AH53" s="57">
        <v>0.45850000000000002</v>
      </c>
      <c r="AI53" s="57">
        <v>0.5353</v>
      </c>
      <c r="AL53" s="58" t="s">
        <v>81</v>
      </c>
    </row>
    <row r="54" spans="1:38" x14ac:dyDescent="0.25">
      <c r="A54" s="61" t="s">
        <v>83</v>
      </c>
      <c r="B54" s="55">
        <v>0.46439999999999998</v>
      </c>
      <c r="C54" s="55">
        <v>0.49430000000000002</v>
      </c>
      <c r="D54" s="55">
        <v>0.51229999999999998</v>
      </c>
      <c r="E54" s="55">
        <v>0.36940000000000001</v>
      </c>
      <c r="F54" s="55">
        <v>0.44419999999999998</v>
      </c>
      <c r="G54" s="55">
        <v>0.40189999999999998</v>
      </c>
      <c r="H54" s="56">
        <v>0.48580000000000001</v>
      </c>
      <c r="I54" s="56">
        <v>0.38629999999999998</v>
      </c>
      <c r="J54" s="56">
        <v>0.34139999999999998</v>
      </c>
      <c r="K54" s="56">
        <v>0.53600000000000003</v>
      </c>
      <c r="L54" s="56">
        <v>0.4123</v>
      </c>
      <c r="AD54" s="55">
        <v>0.50600000000000001</v>
      </c>
      <c r="AE54" s="55">
        <v>0.47</v>
      </c>
      <c r="AF54" s="55">
        <v>0.48730000000000001</v>
      </c>
      <c r="AG54" s="57">
        <v>0.42830000000000001</v>
      </c>
      <c r="AH54" s="57">
        <v>0.34279999999999999</v>
      </c>
      <c r="AI54" s="57">
        <v>0.43120000000000003</v>
      </c>
      <c r="AJ54" s="57">
        <v>0.43940000000000001</v>
      </c>
      <c r="AL54" s="58" t="s">
        <v>83</v>
      </c>
    </row>
    <row r="55" spans="1:38" x14ac:dyDescent="0.25">
      <c r="A55" s="49" t="s">
        <v>25</v>
      </c>
      <c r="D55" s="63"/>
      <c r="E55" s="63"/>
      <c r="H55" s="56">
        <v>0.52290000000000003</v>
      </c>
      <c r="I55" s="56">
        <v>0.45829999999999999</v>
      </c>
      <c r="J55" s="56">
        <v>0.45810000000000001</v>
      </c>
      <c r="K55" s="56">
        <v>0.52470000000000006</v>
      </c>
      <c r="L55" s="56">
        <v>0.51549999999999996</v>
      </c>
      <c r="M55" s="56">
        <v>0.48449999999999999</v>
      </c>
      <c r="N55" s="56">
        <v>0.4889</v>
      </c>
      <c r="O55" s="56">
        <v>0.48499999999999999</v>
      </c>
      <c r="P55" s="56">
        <v>0.52780000000000005</v>
      </c>
      <c r="Q55" s="56">
        <v>0.52210000000000001</v>
      </c>
      <c r="R55" s="56">
        <v>0.53010000000000002</v>
      </c>
      <c r="S55" s="56">
        <v>0.47399999999999998</v>
      </c>
      <c r="T55" s="56">
        <v>0.50129999999999997</v>
      </c>
      <c r="V55" s="56">
        <v>0.44600000000000001</v>
      </c>
      <c r="W55" s="56">
        <v>0.54139999999999999</v>
      </c>
      <c r="X55" s="56">
        <v>0.46450000000000002</v>
      </c>
      <c r="Y55" s="56">
        <v>0.47689999999999999</v>
      </c>
      <c r="Z55" s="56">
        <v>0.47160000000000002</v>
      </c>
      <c r="AA55" s="56">
        <v>0.54279999999999995</v>
      </c>
      <c r="AB55" s="55">
        <v>0.54720000000000002</v>
      </c>
      <c r="AC55" s="55">
        <v>0.49559999999999998</v>
      </c>
      <c r="AD55" s="55">
        <v>0.53359999999999996</v>
      </c>
      <c r="AE55" s="55">
        <v>0.49590000000000001</v>
      </c>
      <c r="AF55" s="55">
        <v>0.4491</v>
      </c>
      <c r="AG55" s="57">
        <v>0.49049999999999999</v>
      </c>
      <c r="AH55" s="57">
        <v>0.46529999999999999</v>
      </c>
      <c r="AI55" s="57">
        <v>0.53749999999999998</v>
      </c>
      <c r="AJ55" s="57">
        <v>0.4148</v>
      </c>
      <c r="AL55" s="58" t="s">
        <v>25</v>
      </c>
    </row>
    <row r="56" spans="1:38" x14ac:dyDescent="0.25">
      <c r="A56" s="61" t="s">
        <v>86</v>
      </c>
      <c r="I56" s="56">
        <v>0.52939999999999998</v>
      </c>
      <c r="J56" s="56">
        <v>0.46929999999999999</v>
      </c>
      <c r="K56" s="56">
        <v>0.44669999999999999</v>
      </c>
      <c r="L56" s="56">
        <v>0.51300000000000001</v>
      </c>
      <c r="M56" s="56">
        <v>0.46629999999999999</v>
      </c>
      <c r="N56" s="56">
        <v>0.47160000000000002</v>
      </c>
      <c r="X56" s="56">
        <v>0.48770000000000002</v>
      </c>
      <c r="Z56" s="56">
        <v>0.42299999999999999</v>
      </c>
      <c r="AA56" s="56">
        <v>0.49149999999999999</v>
      </c>
      <c r="AB56" s="55">
        <v>0.51300000000000001</v>
      </c>
      <c r="AC56" s="55">
        <v>0.39429999999999998</v>
      </c>
      <c r="AD56" s="55">
        <v>0.44080000000000003</v>
      </c>
      <c r="AE56" s="55">
        <v>0.44169999999999998</v>
      </c>
      <c r="AF56" s="55">
        <v>0.42670000000000002</v>
      </c>
      <c r="AG56" s="57">
        <v>0.46910000000000002</v>
      </c>
      <c r="AL56" s="58" t="s">
        <v>86</v>
      </c>
    </row>
    <row r="57" spans="1:38" x14ac:dyDescent="0.25">
      <c r="A57" s="54" t="s">
        <v>29</v>
      </c>
      <c r="B57" s="55">
        <v>0.58160000000000001</v>
      </c>
      <c r="C57" s="55">
        <v>0.44990000000000002</v>
      </c>
      <c r="D57" s="55">
        <v>0.55700000000000005</v>
      </c>
      <c r="E57" s="55">
        <v>0.51659999999999995</v>
      </c>
      <c r="F57" s="55">
        <v>0.58160000000000001</v>
      </c>
      <c r="G57" s="55">
        <v>0.54210000000000003</v>
      </c>
      <c r="H57" s="56">
        <v>0.51849999999999996</v>
      </c>
      <c r="I57" s="56">
        <v>0.44140000000000001</v>
      </c>
      <c r="J57" s="56">
        <v>0.46229999999999999</v>
      </c>
      <c r="K57" s="56">
        <v>0.52780000000000005</v>
      </c>
      <c r="L57" s="56">
        <v>0.57130000000000003</v>
      </c>
      <c r="M57" s="56">
        <v>0.47710000000000002</v>
      </c>
      <c r="N57" s="56">
        <v>0.56669999999999998</v>
      </c>
      <c r="Z57" s="56">
        <v>0.55649999999999999</v>
      </c>
      <c r="AA57" s="56">
        <v>0.55130000000000001</v>
      </c>
      <c r="AB57" s="55">
        <v>0.442</v>
      </c>
      <c r="AC57" s="55">
        <v>0.52949999999999997</v>
      </c>
      <c r="AD57" s="55">
        <v>0.48060000000000003</v>
      </c>
      <c r="AE57" s="55">
        <v>0.50480000000000003</v>
      </c>
      <c r="AF57" s="55">
        <v>0.50870000000000004</v>
      </c>
      <c r="AG57" s="57">
        <v>0.4859</v>
      </c>
      <c r="AH57" s="57">
        <v>0.56140000000000001</v>
      </c>
      <c r="AI57" s="57">
        <v>0.47399999999999998</v>
      </c>
      <c r="AJ57" s="57">
        <v>0.50839999999999996</v>
      </c>
      <c r="AL57" s="58" t="s">
        <v>29</v>
      </c>
    </row>
    <row r="58" spans="1:38" x14ac:dyDescent="0.25">
      <c r="A58" s="54" t="s">
        <v>53</v>
      </c>
      <c r="D58" s="55">
        <v>0.46350000000000002</v>
      </c>
      <c r="E58" s="55">
        <v>0.47620000000000001</v>
      </c>
      <c r="F58" s="55"/>
      <c r="G58" s="55">
        <v>0.45169999999999999</v>
      </c>
      <c r="H58" s="56">
        <v>0.4461</v>
      </c>
      <c r="I58" s="56">
        <v>0.49980000000000002</v>
      </c>
      <c r="L58" s="56">
        <v>0.4879</v>
      </c>
      <c r="M58" s="56">
        <v>0.43269999999999997</v>
      </c>
      <c r="N58" s="56">
        <v>0.40250000000000002</v>
      </c>
      <c r="O58" s="56">
        <v>0.45269999999999999</v>
      </c>
      <c r="Q58" s="56">
        <v>0.36349999999999999</v>
      </c>
      <c r="S58" s="56">
        <v>0.46129999999999999</v>
      </c>
      <c r="T58" s="56">
        <v>0.44679999999999997</v>
      </c>
      <c r="V58" s="56">
        <v>0.42080000000000001</v>
      </c>
      <c r="W58" s="56">
        <v>0.45319999999999999</v>
      </c>
      <c r="X58" s="56">
        <v>0.47220000000000001</v>
      </c>
      <c r="Y58" s="56">
        <v>0.4713</v>
      </c>
      <c r="Z58" s="56">
        <v>0.45540000000000003</v>
      </c>
      <c r="AA58" s="56">
        <v>0.48330000000000001</v>
      </c>
      <c r="AB58" s="55">
        <v>0.41510000000000002</v>
      </c>
      <c r="AC58" s="55">
        <v>0.44440000000000002</v>
      </c>
      <c r="AD58" s="55">
        <v>0.40699999999999997</v>
      </c>
      <c r="AE58" s="55">
        <v>0.41039999999999999</v>
      </c>
      <c r="AL58" s="58" t="s">
        <v>53</v>
      </c>
    </row>
    <row r="59" spans="1:38" x14ac:dyDescent="0.25">
      <c r="A59" s="61" t="s">
        <v>84</v>
      </c>
      <c r="B59" s="55"/>
      <c r="C59" s="55"/>
      <c r="D59" s="55"/>
      <c r="E59" s="55"/>
      <c r="F59" s="55"/>
      <c r="G59" s="55"/>
      <c r="H59" s="56"/>
      <c r="J59" s="56">
        <v>0.53590000000000004</v>
      </c>
      <c r="N59" s="56">
        <v>0.52959999999999996</v>
      </c>
      <c r="AE59" s="55">
        <v>0.54469999999999996</v>
      </c>
      <c r="AI59" s="57">
        <v>0.57850000000000001</v>
      </c>
      <c r="AL59" s="58" t="s">
        <v>84</v>
      </c>
    </row>
    <row r="60" spans="1:38" x14ac:dyDescent="0.25">
      <c r="A60" s="54" t="s">
        <v>5</v>
      </c>
      <c r="B60" s="55">
        <v>0.55410000000000004</v>
      </c>
      <c r="C60" s="55">
        <v>0.58079999999999998</v>
      </c>
      <c r="D60" s="55">
        <v>0.6482</v>
      </c>
      <c r="E60" s="55">
        <v>0.60109999999999997</v>
      </c>
      <c r="F60" s="55">
        <v>0.55410000000000004</v>
      </c>
      <c r="G60" s="55">
        <v>0.58450000000000002</v>
      </c>
      <c r="H60" s="56">
        <v>0.59150000000000003</v>
      </c>
      <c r="J60" s="56">
        <v>0.53590000000000004</v>
      </c>
      <c r="K60" s="56">
        <v>0.61729999999999996</v>
      </c>
      <c r="L60" s="56">
        <v>0.69989999999999997</v>
      </c>
      <c r="N60" s="56">
        <v>0.52959999999999996</v>
      </c>
      <c r="O60" s="56">
        <v>0.59219999999999995</v>
      </c>
      <c r="P60" s="56">
        <v>0.58819999999999995</v>
      </c>
      <c r="Q60" s="56">
        <v>0.55489999999999995</v>
      </c>
      <c r="R60" s="56">
        <v>0.6109</v>
      </c>
      <c r="S60" s="56">
        <v>0.56240000000000001</v>
      </c>
      <c r="T60" s="56">
        <v>0.4929</v>
      </c>
      <c r="U60" s="56">
        <v>0.61899999999999999</v>
      </c>
      <c r="V60" s="56">
        <v>0.56659999999999999</v>
      </c>
      <c r="W60" s="56">
        <v>0.50419999999999998</v>
      </c>
      <c r="X60" s="56">
        <v>0.5494</v>
      </c>
      <c r="Y60" s="56">
        <v>0.64910000000000001</v>
      </c>
      <c r="Z60" s="56">
        <v>0.6079</v>
      </c>
      <c r="AA60" s="56">
        <v>0.55349999999999999</v>
      </c>
      <c r="AB60" s="55">
        <v>0.56459999999999999</v>
      </c>
      <c r="AC60" s="55">
        <v>0.57379999999999998</v>
      </c>
      <c r="AE60" s="55">
        <v>0.54469999999999996</v>
      </c>
      <c r="AF60" s="55">
        <v>0.61480000000000001</v>
      </c>
      <c r="AG60" s="57">
        <v>0.59930000000000005</v>
      </c>
      <c r="AH60" s="57">
        <v>0.61890000000000001</v>
      </c>
      <c r="AI60" s="57">
        <v>0.57850000000000001</v>
      </c>
      <c r="AJ60" s="57">
        <v>0.57950000000000002</v>
      </c>
      <c r="AL60" s="58" t="s">
        <v>5</v>
      </c>
    </row>
    <row r="61" spans="1:38" x14ac:dyDescent="0.25">
      <c r="A61" s="54" t="s">
        <v>88</v>
      </c>
      <c r="B61" s="55">
        <v>0.61199999999999999</v>
      </c>
      <c r="C61" s="55">
        <v>0.64770000000000005</v>
      </c>
      <c r="D61" s="55">
        <v>0.55640000000000001</v>
      </c>
      <c r="E61" s="55">
        <v>0.5675</v>
      </c>
      <c r="F61" s="55">
        <v>0.61199999999999999</v>
      </c>
      <c r="G61" s="55">
        <v>0.56820000000000004</v>
      </c>
      <c r="H61" s="56">
        <v>0.39460000000000001</v>
      </c>
      <c r="I61" s="56">
        <v>0.58789999999999998</v>
      </c>
      <c r="J61" s="56">
        <v>0.61550000000000005</v>
      </c>
      <c r="K61" s="56">
        <v>0.63890000000000002</v>
      </c>
      <c r="M61" s="56">
        <v>0.54479999999999995</v>
      </c>
      <c r="O61" s="56">
        <v>0.53559999999999997</v>
      </c>
      <c r="P61" s="56">
        <v>0.51</v>
      </c>
      <c r="Q61" s="56">
        <v>0.65439999999999998</v>
      </c>
      <c r="R61" s="56">
        <v>0.52680000000000005</v>
      </c>
      <c r="S61" s="56">
        <v>0.59889999999999999</v>
      </c>
      <c r="U61" s="56">
        <v>0.53439999999999999</v>
      </c>
      <c r="V61" s="56">
        <v>0.60419999999999996</v>
      </c>
      <c r="W61" s="56">
        <v>0.52610000000000001</v>
      </c>
      <c r="X61" s="56">
        <v>0.57250000000000001</v>
      </c>
      <c r="Y61" s="56">
        <v>0.56710000000000005</v>
      </c>
      <c r="Z61" s="56">
        <v>0.62270000000000003</v>
      </c>
      <c r="AA61" s="56">
        <v>0.57410000000000005</v>
      </c>
      <c r="AB61" s="55">
        <v>0.54179999999999995</v>
      </c>
      <c r="AC61" s="55">
        <v>0.54720000000000002</v>
      </c>
      <c r="AD61" s="55">
        <v>0.50429999999999997</v>
      </c>
      <c r="AE61" s="55">
        <v>0.54120000000000001</v>
      </c>
      <c r="AF61" s="55">
        <v>0.51160000000000005</v>
      </c>
      <c r="AG61" s="57">
        <v>0.5272</v>
      </c>
      <c r="AH61" s="57">
        <v>0.52210000000000001</v>
      </c>
      <c r="AI61" s="57">
        <v>0.48599999999999999</v>
      </c>
      <c r="AJ61" s="57">
        <v>0.51849999999999996</v>
      </c>
      <c r="AL61" s="58" t="s">
        <v>88</v>
      </c>
    </row>
    <row r="62" spans="1:38" x14ac:dyDescent="0.25">
      <c r="A62" s="54" t="s">
        <v>89</v>
      </c>
      <c r="B62" s="55">
        <v>0.61199999999999999</v>
      </c>
      <c r="C62" s="55">
        <v>0.64770000000000005</v>
      </c>
      <c r="D62" s="55">
        <v>0.55640000000000001</v>
      </c>
      <c r="E62" s="55">
        <v>0.5675</v>
      </c>
      <c r="F62" s="55">
        <v>0.61199999999999999</v>
      </c>
      <c r="G62" s="55">
        <v>0.56820000000000004</v>
      </c>
      <c r="H62" s="56">
        <v>0.39460000000000001</v>
      </c>
      <c r="I62" s="56">
        <v>0.58789999999999998</v>
      </c>
      <c r="J62" s="56">
        <v>0.61550000000000005</v>
      </c>
      <c r="K62" s="56">
        <v>0.63890000000000002</v>
      </c>
      <c r="L62" s="56">
        <v>0.4178</v>
      </c>
      <c r="M62" s="56">
        <v>0.54479999999999995</v>
      </c>
      <c r="O62" s="56">
        <v>0.53559999999999997</v>
      </c>
      <c r="P62" s="56">
        <v>0.51</v>
      </c>
      <c r="Q62" s="56">
        <v>0.65439999999999998</v>
      </c>
      <c r="R62" s="56">
        <v>0.52680000000000005</v>
      </c>
      <c r="S62" s="56">
        <v>0.59889999999999999</v>
      </c>
      <c r="U62" s="56">
        <v>0.53439999999999999</v>
      </c>
      <c r="V62" s="56">
        <v>0.60419999999999996</v>
      </c>
      <c r="W62" s="56">
        <v>0.52610000000000001</v>
      </c>
      <c r="X62" s="56">
        <v>0.57250000000000001</v>
      </c>
      <c r="Y62" s="56">
        <v>0.56710000000000005</v>
      </c>
      <c r="Z62" s="56">
        <v>0.62270000000000003</v>
      </c>
      <c r="AA62" s="56">
        <v>0.57410000000000005</v>
      </c>
      <c r="AB62" s="55">
        <v>0.54179999999999995</v>
      </c>
      <c r="AC62" s="55">
        <v>0.54720000000000002</v>
      </c>
      <c r="AD62" s="55">
        <v>0.50429999999999997</v>
      </c>
      <c r="AE62" s="55">
        <v>0.54120000000000001</v>
      </c>
      <c r="AF62" s="55">
        <v>0.51160000000000005</v>
      </c>
      <c r="AG62" s="57">
        <v>0.5272</v>
      </c>
      <c r="AH62" s="57">
        <v>0.52210000000000001</v>
      </c>
      <c r="AI62" s="57">
        <v>0.48599999999999999</v>
      </c>
      <c r="AJ62" s="57">
        <v>0.51849999999999996</v>
      </c>
      <c r="AL62" s="58" t="s">
        <v>89</v>
      </c>
    </row>
    <row r="63" spans="1:38" x14ac:dyDescent="0.25">
      <c r="A63" s="61" t="s">
        <v>69</v>
      </c>
      <c r="J63" s="56">
        <v>0.53849999999999998</v>
      </c>
      <c r="K63" s="56">
        <v>0.46500000000000002</v>
      </c>
      <c r="S63" s="56">
        <v>0.54690000000000005</v>
      </c>
      <c r="Y63" s="56">
        <v>0.53979999999999995</v>
      </c>
      <c r="Z63" s="56">
        <v>0.49490000000000001</v>
      </c>
      <c r="AB63" s="55">
        <v>0.52549999999999997</v>
      </c>
      <c r="AL63" s="58" t="s">
        <v>69</v>
      </c>
    </row>
    <row r="64" spans="1:38" x14ac:dyDescent="0.25">
      <c r="A64" s="61" t="s">
        <v>91</v>
      </c>
      <c r="D64" s="55">
        <v>0.46150000000000002</v>
      </c>
      <c r="E64" s="55">
        <v>0.50360000000000005</v>
      </c>
      <c r="F64" s="55"/>
      <c r="G64" s="55">
        <v>0.49919999999999998</v>
      </c>
      <c r="H64" s="56">
        <v>0.46689999999999998</v>
      </c>
      <c r="I64" s="56">
        <v>0.27700000000000002</v>
      </c>
      <c r="J64" s="56">
        <v>0.46850000000000003</v>
      </c>
      <c r="K64" s="56">
        <v>0.45679999999999998</v>
      </c>
      <c r="L64" s="56">
        <v>0.50049999999999994</v>
      </c>
      <c r="N64" s="56">
        <v>0.40989999999999999</v>
      </c>
      <c r="S64" s="56">
        <v>0.49809999999999999</v>
      </c>
      <c r="T64" s="56">
        <v>0.33850000000000002</v>
      </c>
      <c r="U64" s="56">
        <v>0.54830000000000001</v>
      </c>
      <c r="V64" s="56">
        <v>0.42209999999999998</v>
      </c>
      <c r="W64" s="56">
        <v>0.40250000000000002</v>
      </c>
      <c r="X64" s="56">
        <v>0.53390000000000004</v>
      </c>
      <c r="Y64" s="56">
        <v>0.50280000000000002</v>
      </c>
      <c r="Z64" s="56">
        <v>0.43459999999999999</v>
      </c>
      <c r="AA64" s="56">
        <v>0.31040000000000001</v>
      </c>
      <c r="AC64" s="55">
        <v>0.45369999999999999</v>
      </c>
      <c r="AD64" s="55">
        <v>0.5282</v>
      </c>
      <c r="AE64" s="55">
        <v>0.42349999999999999</v>
      </c>
      <c r="AF64" s="55">
        <v>0.47939999999999999</v>
      </c>
      <c r="AG64" s="57">
        <v>0.47060000000000002</v>
      </c>
      <c r="AH64" s="57">
        <v>0.48249999999999998</v>
      </c>
      <c r="AI64" s="57">
        <v>0.3765</v>
      </c>
      <c r="AJ64" s="57">
        <v>0.4148</v>
      </c>
      <c r="AL64" s="58" t="s">
        <v>91</v>
      </c>
    </row>
    <row r="65" spans="1:38" x14ac:dyDescent="0.25">
      <c r="A65" s="54" t="s">
        <v>4</v>
      </c>
      <c r="B65" s="55">
        <v>0.50739999999999996</v>
      </c>
      <c r="C65" s="55">
        <v>0.53949999999999998</v>
      </c>
      <c r="D65" s="55">
        <v>0.58020000000000005</v>
      </c>
      <c r="E65" s="55">
        <v>0.56120000000000003</v>
      </c>
      <c r="F65" s="55">
        <v>0.50739999999999996</v>
      </c>
      <c r="G65" s="55">
        <v>0.54079999999999995</v>
      </c>
      <c r="H65" s="56">
        <v>0.60289999999999999</v>
      </c>
      <c r="I65" s="56">
        <v>0.51729999999999998</v>
      </c>
      <c r="J65" s="56">
        <v>0.56720000000000004</v>
      </c>
      <c r="K65" s="56">
        <v>0.56999999999999995</v>
      </c>
      <c r="L65" s="56">
        <v>0.5706</v>
      </c>
      <c r="N65" s="56">
        <v>0.5494</v>
      </c>
      <c r="Q65" s="56">
        <v>0.54690000000000005</v>
      </c>
      <c r="R65" s="56">
        <v>0.54630000000000001</v>
      </c>
      <c r="S65" s="56">
        <v>0.52339999999999998</v>
      </c>
      <c r="X65" s="56">
        <v>0.48299999999999998</v>
      </c>
      <c r="Y65" s="56">
        <v>0.49170000000000003</v>
      </c>
      <c r="Z65" s="56">
        <v>0.56410000000000005</v>
      </c>
      <c r="AA65" s="56">
        <v>0.50219999999999998</v>
      </c>
      <c r="AB65" s="55">
        <v>0.58260000000000001</v>
      </c>
      <c r="AD65" s="55">
        <v>0.62280000000000002</v>
      </c>
      <c r="AE65" s="55">
        <v>0.55189999999999995</v>
      </c>
      <c r="AF65" s="55">
        <v>0.53469999999999995</v>
      </c>
      <c r="AG65" s="57">
        <v>0.53820000000000001</v>
      </c>
      <c r="AH65" s="57">
        <v>0.54879999999999995</v>
      </c>
      <c r="AI65" s="57">
        <v>0.59660000000000002</v>
      </c>
      <c r="AJ65" s="57">
        <v>0.51849999999999996</v>
      </c>
      <c r="AL65" s="58" t="s">
        <v>4</v>
      </c>
    </row>
    <row r="66" spans="1:38" x14ac:dyDescent="0.25">
      <c r="A66" s="54" t="s">
        <v>93</v>
      </c>
      <c r="C66" s="55">
        <v>0.36649999999999999</v>
      </c>
      <c r="D66" s="55">
        <v>0.48099999999999998</v>
      </c>
      <c r="E66" s="55">
        <v>0.45419999999999999</v>
      </c>
      <c r="G66" s="55">
        <v>0.52829999999999999</v>
      </c>
      <c r="H66" s="56">
        <v>0.45639999999999997</v>
      </c>
      <c r="I66" s="56">
        <v>0.44479999999999997</v>
      </c>
      <c r="J66" s="56">
        <v>0.46010000000000001</v>
      </c>
      <c r="K66" s="56">
        <v>0.47020000000000001</v>
      </c>
      <c r="N66" s="56">
        <v>0.50860000000000005</v>
      </c>
      <c r="O66" s="56">
        <v>0.46229999999999999</v>
      </c>
      <c r="P66" s="56">
        <v>0.50870000000000004</v>
      </c>
      <c r="Q66" s="56">
        <v>0.41649999999999998</v>
      </c>
      <c r="R66" s="56">
        <v>0.40260000000000001</v>
      </c>
      <c r="S66" s="56">
        <v>0.46760000000000002</v>
      </c>
      <c r="T66" s="56">
        <v>0.51319999999999999</v>
      </c>
      <c r="U66" s="56">
        <v>0.48330000000000001</v>
      </c>
      <c r="V66" s="56">
        <v>0.53990000000000005</v>
      </c>
      <c r="W66" s="56">
        <v>0.46850000000000003</v>
      </c>
      <c r="X66" s="56">
        <v>0.52470000000000006</v>
      </c>
      <c r="Y66" s="56">
        <v>0.48699999999999999</v>
      </c>
      <c r="Z66" s="56">
        <v>0.49220000000000003</v>
      </c>
      <c r="AA66" s="56">
        <v>0.4531</v>
      </c>
      <c r="AB66" s="55">
        <v>0.47489999999999999</v>
      </c>
      <c r="AC66" s="55">
        <v>0.52600000000000002</v>
      </c>
      <c r="AD66" s="55">
        <v>0.4728</v>
      </c>
      <c r="AE66" s="55">
        <v>0.45619999999999999</v>
      </c>
      <c r="AF66" s="55">
        <v>0.45950000000000002</v>
      </c>
      <c r="AG66" s="57">
        <v>0.41739999999999999</v>
      </c>
      <c r="AH66" s="57">
        <v>0.45989999999999998</v>
      </c>
      <c r="AI66" s="57">
        <v>0.52539999999999998</v>
      </c>
      <c r="AJ66" s="57">
        <v>0.45290000000000002</v>
      </c>
      <c r="AL66" s="58" t="s">
        <v>93</v>
      </c>
    </row>
    <row r="67" spans="1:38" x14ac:dyDescent="0.25">
      <c r="A67" s="61" t="s">
        <v>95</v>
      </c>
      <c r="D67" s="55">
        <v>0.47339999999999999</v>
      </c>
      <c r="E67" s="55">
        <v>0.2893</v>
      </c>
      <c r="G67" s="55">
        <v>0.47520000000000001</v>
      </c>
      <c r="H67" s="56">
        <v>0.45100000000000001</v>
      </c>
      <c r="I67" s="56">
        <v>0.44409999999999999</v>
      </c>
      <c r="K67" s="56">
        <v>0.40629999999999999</v>
      </c>
      <c r="L67" s="56">
        <v>0.41410000000000002</v>
      </c>
      <c r="M67" s="56">
        <v>0.51149999999999995</v>
      </c>
      <c r="O67" s="56">
        <v>0.4113</v>
      </c>
      <c r="P67" s="56">
        <v>0.34160000000000001</v>
      </c>
      <c r="Q67" s="56">
        <v>0.30509999999999998</v>
      </c>
      <c r="S67" s="56">
        <v>0.35499999999999998</v>
      </c>
      <c r="T67" s="56">
        <v>0.41959999999999997</v>
      </c>
      <c r="U67" s="56">
        <v>0.45829999999999999</v>
      </c>
      <c r="V67" s="56">
        <v>0.51259999999999994</v>
      </c>
      <c r="W67" s="56">
        <v>0.49009999999999998</v>
      </c>
      <c r="X67" s="56">
        <v>0.44440000000000002</v>
      </c>
      <c r="Y67" s="56">
        <v>0.39579999999999999</v>
      </c>
      <c r="Z67" s="56">
        <v>0.47889999999999999</v>
      </c>
      <c r="AA67" s="56">
        <v>0.31169999999999998</v>
      </c>
      <c r="AC67" s="55">
        <v>0.38390000000000002</v>
      </c>
      <c r="AD67" s="55">
        <v>0.44619999999999999</v>
      </c>
      <c r="AE67" s="55">
        <v>0.35749999999999998</v>
      </c>
      <c r="AF67" s="55">
        <v>0.4844</v>
      </c>
      <c r="AG67" s="57">
        <v>0.44419999999999998</v>
      </c>
      <c r="AH67" s="57">
        <v>0.53149999999999997</v>
      </c>
      <c r="AI67" s="57">
        <v>0.39879999999999999</v>
      </c>
      <c r="AJ67" s="57">
        <v>0.47470000000000001</v>
      </c>
      <c r="AL67" s="58" t="s">
        <v>95</v>
      </c>
    </row>
    <row r="68" spans="1:38" x14ac:dyDescent="0.25">
      <c r="A68" s="54" t="s">
        <v>76</v>
      </c>
      <c r="B68" s="55">
        <v>0.4859</v>
      </c>
      <c r="C68" s="55">
        <v>0.51939999999999997</v>
      </c>
      <c r="D68" s="55">
        <v>0.48159999999999997</v>
      </c>
      <c r="E68" s="55">
        <v>0.47210000000000002</v>
      </c>
      <c r="F68" s="55">
        <v>0.4859</v>
      </c>
      <c r="G68" s="55">
        <v>0.51459999999999995</v>
      </c>
      <c r="J68" s="56">
        <v>0.48449999999999999</v>
      </c>
      <c r="K68" s="56">
        <v>0.48249999999999998</v>
      </c>
      <c r="L68" s="56">
        <v>0.49280000000000002</v>
      </c>
      <c r="N68" s="56">
        <v>0.5716</v>
      </c>
      <c r="O68" s="56">
        <v>0.42220000000000002</v>
      </c>
      <c r="P68" s="56">
        <v>0.40870000000000001</v>
      </c>
      <c r="T68" s="56">
        <v>0.55349999999999999</v>
      </c>
      <c r="AE68" s="55">
        <v>0.4768</v>
      </c>
      <c r="AF68" s="55">
        <v>0.44940000000000002</v>
      </c>
      <c r="AG68" s="57">
        <v>0.44950000000000001</v>
      </c>
      <c r="AI68" s="57">
        <v>0.4546</v>
      </c>
      <c r="AL68" s="58" t="s">
        <v>76</v>
      </c>
    </row>
    <row r="69" spans="1:38" x14ac:dyDescent="0.25">
      <c r="A69" s="54" t="s">
        <v>63</v>
      </c>
      <c r="B69" s="60"/>
      <c r="D69" s="60"/>
      <c r="E69" s="55">
        <v>0.54710000000000003</v>
      </c>
      <c r="F69" s="55"/>
      <c r="AA69" s="56">
        <v>0.50519999999999998</v>
      </c>
      <c r="AB69" s="55">
        <v>0.50700000000000001</v>
      </c>
      <c r="AL69" s="58" t="s">
        <v>63</v>
      </c>
    </row>
    <row r="70" spans="1:38" x14ac:dyDescent="0.25">
      <c r="A70" s="54" t="s">
        <v>64</v>
      </c>
      <c r="D70" s="55">
        <v>0.53680000000000005</v>
      </c>
      <c r="G70" s="55">
        <v>0.45319999999999999</v>
      </c>
      <c r="AL70" s="58" t="s">
        <v>64</v>
      </c>
    </row>
    <row r="71" spans="1:38" x14ac:dyDescent="0.25">
      <c r="A71" s="54" t="s">
        <v>98</v>
      </c>
      <c r="B71" s="55">
        <v>0.5242</v>
      </c>
      <c r="C71" s="55">
        <v>0.46989999999999998</v>
      </c>
      <c r="D71" s="55">
        <v>0.60760000000000003</v>
      </c>
      <c r="E71" s="55">
        <v>0.49740000000000001</v>
      </c>
      <c r="F71" s="55">
        <v>0.5242</v>
      </c>
      <c r="G71" s="55">
        <v>0.50860000000000005</v>
      </c>
      <c r="H71" s="56">
        <v>0.48799999999999999</v>
      </c>
      <c r="I71" s="56">
        <v>0.49370000000000003</v>
      </c>
      <c r="J71" s="56">
        <v>0.51490000000000002</v>
      </c>
      <c r="L71" s="56">
        <v>0.4536</v>
      </c>
      <c r="M71" s="56">
        <v>0.4733</v>
      </c>
      <c r="N71" s="56">
        <v>0.49509999999999998</v>
      </c>
      <c r="O71" s="56">
        <v>0.53149999999999997</v>
      </c>
      <c r="P71" s="56">
        <v>0.51039999999999996</v>
      </c>
      <c r="Q71" s="56">
        <v>0.52170000000000005</v>
      </c>
      <c r="S71" s="56">
        <v>0.55130000000000001</v>
      </c>
      <c r="T71" s="56">
        <v>0.62939999999999996</v>
      </c>
      <c r="W71" s="56">
        <v>0.50160000000000005</v>
      </c>
      <c r="X71" s="56">
        <v>0.50770000000000004</v>
      </c>
      <c r="Y71" s="56">
        <v>0.46300000000000002</v>
      </c>
      <c r="Z71" s="56">
        <v>0.55169999999999997</v>
      </c>
      <c r="AA71" s="56">
        <v>0.53649999999999998</v>
      </c>
      <c r="AB71" s="55">
        <v>0.57569999999999999</v>
      </c>
      <c r="AC71" s="55">
        <v>0.56789999999999996</v>
      </c>
      <c r="AD71" s="55">
        <v>0.48630000000000001</v>
      </c>
      <c r="AE71" s="55">
        <v>0.43409999999999999</v>
      </c>
      <c r="AF71" s="55">
        <v>0.53549999999999998</v>
      </c>
      <c r="AG71" s="57">
        <v>0.4476</v>
      </c>
      <c r="AH71" s="57">
        <v>0.50080000000000002</v>
      </c>
      <c r="AJ71" s="57">
        <v>0.54379999999999995</v>
      </c>
      <c r="AL71" s="58" t="s">
        <v>98</v>
      </c>
    </row>
    <row r="72" spans="1:38" x14ac:dyDescent="0.25">
      <c r="A72" s="54" t="s">
        <v>103</v>
      </c>
      <c r="B72" s="55">
        <v>0.47920000000000001</v>
      </c>
      <c r="C72" s="55">
        <v>0.4793</v>
      </c>
      <c r="D72" s="55">
        <v>0.53400000000000003</v>
      </c>
      <c r="E72" s="55">
        <v>0.47689999999999999</v>
      </c>
      <c r="F72" s="55">
        <v>0.47920000000000001</v>
      </c>
      <c r="G72" s="55">
        <v>0.4985</v>
      </c>
      <c r="H72" s="56">
        <v>0.49020000000000002</v>
      </c>
      <c r="I72" s="56">
        <v>0.45750000000000002</v>
      </c>
      <c r="J72" s="56">
        <v>0.48010000000000003</v>
      </c>
      <c r="K72" s="56">
        <v>0.55349999999999999</v>
      </c>
      <c r="L72" s="56">
        <v>0.4889</v>
      </c>
      <c r="M72" s="56">
        <v>0.46579999999999999</v>
      </c>
      <c r="N72" s="56">
        <v>0.53090000000000004</v>
      </c>
      <c r="O72" s="56">
        <v>0.50739999999999996</v>
      </c>
      <c r="P72" s="56">
        <v>0.48599999999999999</v>
      </c>
      <c r="Q72" s="56">
        <v>0.4924</v>
      </c>
      <c r="R72" s="56">
        <v>0.54559999999999997</v>
      </c>
      <c r="S72" s="56">
        <v>0.56340000000000001</v>
      </c>
      <c r="T72" s="56">
        <v>0.46300000000000002</v>
      </c>
      <c r="V72" s="56">
        <v>0.54890000000000005</v>
      </c>
      <c r="X72" s="56">
        <v>0.36109999999999998</v>
      </c>
      <c r="Y72" s="56">
        <v>0.47389999999999999</v>
      </c>
      <c r="Z72" s="56">
        <v>0.51</v>
      </c>
      <c r="AA72" s="56">
        <v>0.43359999999999999</v>
      </c>
      <c r="AB72" s="55">
        <v>0.45669999999999999</v>
      </c>
      <c r="AC72" s="55">
        <v>0.5</v>
      </c>
      <c r="AD72" s="55">
        <v>0.44119999999999998</v>
      </c>
      <c r="AE72" s="55">
        <v>0.53120000000000001</v>
      </c>
      <c r="AF72" s="55">
        <v>0.53029999999999999</v>
      </c>
      <c r="AG72" s="57">
        <v>0.49209999999999998</v>
      </c>
      <c r="AH72" s="57">
        <v>0.49880000000000002</v>
      </c>
      <c r="AI72" s="57">
        <v>0.47299999999999998</v>
      </c>
      <c r="AJ72" s="57">
        <v>0.53369999999999995</v>
      </c>
      <c r="AL72" s="58" t="s">
        <v>103</v>
      </c>
    </row>
    <row r="73" spans="1:38" x14ac:dyDescent="0.25">
      <c r="A73" s="54" t="s">
        <v>80</v>
      </c>
      <c r="B73" s="55">
        <v>0.44419999999999998</v>
      </c>
      <c r="C73" s="55">
        <v>0.38929999999999998</v>
      </c>
      <c r="D73" s="55">
        <v>0.33710000000000001</v>
      </c>
      <c r="E73" s="55">
        <v>0.4748</v>
      </c>
      <c r="F73" s="55">
        <v>0.46439999999999998</v>
      </c>
      <c r="G73" s="55">
        <v>0.39879999999999999</v>
      </c>
      <c r="H73" s="56">
        <v>0.42920000000000003</v>
      </c>
      <c r="I73" s="56">
        <v>0.50939999999999996</v>
      </c>
      <c r="N73" s="56">
        <v>0.45929999999999999</v>
      </c>
      <c r="AL73" s="58" t="s">
        <v>80</v>
      </c>
    </row>
    <row r="74" spans="1:38" x14ac:dyDescent="0.25">
      <c r="A74" s="61" t="s">
        <v>100</v>
      </c>
      <c r="B74" s="55">
        <v>0.55830000000000002</v>
      </c>
      <c r="C74" s="55">
        <v>0.57099999999999995</v>
      </c>
      <c r="D74" s="55">
        <v>0.53180000000000005</v>
      </c>
      <c r="F74" s="55">
        <v>0.55830000000000002</v>
      </c>
      <c r="G74" s="55">
        <v>0.59550000000000003</v>
      </c>
      <c r="H74" s="56">
        <v>0.51090000000000002</v>
      </c>
      <c r="I74" s="56">
        <v>0.55889999999999995</v>
      </c>
      <c r="J74" s="56">
        <v>0.58460000000000001</v>
      </c>
      <c r="K74" s="56">
        <v>0.53390000000000004</v>
      </c>
      <c r="L74" s="56">
        <v>0.53190000000000004</v>
      </c>
      <c r="M74" s="56">
        <v>0.54010000000000002</v>
      </c>
      <c r="N74" s="56">
        <v>0.48770000000000002</v>
      </c>
      <c r="P74" s="56">
        <v>0.59589999999999999</v>
      </c>
      <c r="Q74" s="56">
        <v>0.54549999999999998</v>
      </c>
      <c r="R74" s="56">
        <v>0.55820000000000003</v>
      </c>
      <c r="S74" s="56">
        <v>0.4919</v>
      </c>
      <c r="U74" s="56">
        <v>0.58860000000000001</v>
      </c>
      <c r="W74" s="56">
        <v>0.54320000000000002</v>
      </c>
      <c r="X74" s="56">
        <v>0.55400000000000005</v>
      </c>
      <c r="Y74" s="56">
        <v>0.52869999999999995</v>
      </c>
      <c r="Z74" s="56">
        <v>0.52159999999999995</v>
      </c>
      <c r="AA74" s="56">
        <v>0.50819999999999999</v>
      </c>
      <c r="AB74" s="55">
        <v>0.51980000000000004</v>
      </c>
      <c r="AC74" s="55">
        <v>0.56389999999999996</v>
      </c>
      <c r="AD74" s="55">
        <v>0.4672</v>
      </c>
      <c r="AE74" s="55">
        <v>0.59160000000000001</v>
      </c>
      <c r="AF74" s="55">
        <v>0.58499999999999996</v>
      </c>
      <c r="AG74" s="57">
        <v>0.54700000000000004</v>
      </c>
      <c r="AH74" s="57">
        <v>0.4743</v>
      </c>
      <c r="AI74" s="57">
        <v>0.48309999999999997</v>
      </c>
      <c r="AJ74" s="57">
        <v>0.51849999999999996</v>
      </c>
      <c r="AL74" s="58" t="s">
        <v>100</v>
      </c>
    </row>
    <row r="75" spans="1:38" x14ac:dyDescent="0.25">
      <c r="A75" s="61" t="s">
        <v>59</v>
      </c>
      <c r="B75" s="55">
        <v>0.38150000000000001</v>
      </c>
      <c r="C75" s="55">
        <v>0.40820000000000001</v>
      </c>
      <c r="D75" s="55">
        <v>0.41849999999999998</v>
      </c>
      <c r="E75" s="55">
        <v>0.3891</v>
      </c>
      <c r="F75" s="55">
        <v>0.38150000000000001</v>
      </c>
      <c r="G75" s="55">
        <v>0.4496</v>
      </c>
      <c r="K75" s="56">
        <v>0.48770000000000002</v>
      </c>
      <c r="L75" s="56">
        <v>0.43190000000000001</v>
      </c>
      <c r="M75" s="56">
        <v>0.43940000000000001</v>
      </c>
      <c r="N75" s="56">
        <v>0.36299999999999999</v>
      </c>
      <c r="P75" s="56">
        <v>0.50080000000000002</v>
      </c>
      <c r="Q75" s="56">
        <v>0.47339999999999999</v>
      </c>
      <c r="R75" s="56">
        <v>0.52480000000000004</v>
      </c>
      <c r="S75" s="56">
        <v>0.45300000000000001</v>
      </c>
      <c r="U75" s="56">
        <v>0.45829999999999999</v>
      </c>
      <c r="V75" s="56">
        <v>0.4632</v>
      </c>
      <c r="W75" s="56">
        <v>0.4178</v>
      </c>
      <c r="X75" s="56">
        <v>0.42280000000000001</v>
      </c>
      <c r="Y75" s="56">
        <v>0.41520000000000001</v>
      </c>
      <c r="Z75" s="56">
        <v>0.44429999999999997</v>
      </c>
      <c r="AA75" s="56">
        <v>0.50490000000000002</v>
      </c>
      <c r="AB75" s="55">
        <v>0.3402</v>
      </c>
      <c r="AC75" s="55">
        <v>0.45889999999999997</v>
      </c>
      <c r="AD75" s="55">
        <v>0.41749999999999998</v>
      </c>
      <c r="AE75" s="55">
        <v>0.46729999999999999</v>
      </c>
      <c r="AF75" s="55">
        <v>0.33810000000000001</v>
      </c>
      <c r="AG75" s="57">
        <v>0.44290000000000002</v>
      </c>
      <c r="AH75" s="57">
        <v>0.46239999999999998</v>
      </c>
      <c r="AI75" s="57">
        <v>0.42549999999999999</v>
      </c>
      <c r="AL75" s="58" t="s">
        <v>59</v>
      </c>
    </row>
    <row r="76" spans="1:38" x14ac:dyDescent="0.25">
      <c r="A76" s="54" t="s">
        <v>14</v>
      </c>
      <c r="B76" s="55">
        <v>0.48949999999999999</v>
      </c>
      <c r="C76" s="55">
        <v>0.50919999999999999</v>
      </c>
      <c r="D76" s="55">
        <v>0.53610000000000002</v>
      </c>
      <c r="E76" s="55">
        <v>0.4859</v>
      </c>
      <c r="F76" s="55">
        <v>0.48949999999999999</v>
      </c>
      <c r="G76" s="55">
        <v>0.55769999999999997</v>
      </c>
      <c r="H76" s="56">
        <v>0.56540000000000001</v>
      </c>
      <c r="I76" s="56">
        <v>0.39560000000000001</v>
      </c>
      <c r="Z76" s="56">
        <v>0.51670000000000005</v>
      </c>
      <c r="AA76" s="56">
        <v>0.56410000000000005</v>
      </c>
      <c r="AB76" s="55">
        <v>0.4798</v>
      </c>
      <c r="AC76" s="55">
        <v>0.55459999999999998</v>
      </c>
      <c r="AD76" s="55">
        <v>0.52180000000000004</v>
      </c>
      <c r="AE76" s="55">
        <v>0.54730000000000001</v>
      </c>
      <c r="AF76" s="55">
        <v>0.61780000000000002</v>
      </c>
      <c r="AG76" s="57">
        <v>0.52659999999999996</v>
      </c>
      <c r="AH76" s="57">
        <v>0.46739999999999998</v>
      </c>
      <c r="AI76" s="57">
        <v>0.51590000000000003</v>
      </c>
      <c r="AL76" s="58" t="s">
        <v>14</v>
      </c>
    </row>
    <row r="77" spans="1:38" x14ac:dyDescent="0.25">
      <c r="A77" s="54" t="s">
        <v>94</v>
      </c>
      <c r="C77" s="55">
        <v>0.36649999999999999</v>
      </c>
      <c r="D77" s="55">
        <v>0.48099999999999998</v>
      </c>
      <c r="E77" s="55">
        <v>0.45419999999999999</v>
      </c>
      <c r="G77" s="55">
        <v>0.52829999999999999</v>
      </c>
      <c r="H77" s="56">
        <v>0.45639999999999997</v>
      </c>
      <c r="I77" s="56">
        <v>0.44479999999999997</v>
      </c>
      <c r="J77" s="56">
        <v>0.46010000000000001</v>
      </c>
      <c r="K77" s="56">
        <v>0.47020000000000001</v>
      </c>
      <c r="N77" s="56">
        <v>0.50860000000000005</v>
      </c>
      <c r="O77" s="56">
        <v>0.46229999999999999</v>
      </c>
      <c r="P77" s="56">
        <v>0.50870000000000004</v>
      </c>
      <c r="Q77" s="56">
        <v>0.41649999999999998</v>
      </c>
      <c r="R77" s="56">
        <v>0.40260000000000001</v>
      </c>
      <c r="S77" s="56">
        <v>0.46760000000000002</v>
      </c>
      <c r="T77" s="56">
        <v>0.51319999999999999</v>
      </c>
      <c r="U77" s="56">
        <v>0.48330000000000001</v>
      </c>
      <c r="V77" s="56">
        <v>0.53990000000000005</v>
      </c>
      <c r="W77" s="56">
        <v>0.46850000000000003</v>
      </c>
      <c r="X77" s="56">
        <v>0.52470000000000006</v>
      </c>
      <c r="Y77" s="56">
        <v>0.48699999999999999</v>
      </c>
      <c r="Z77" s="56">
        <v>0.49220000000000003</v>
      </c>
      <c r="AA77" s="56">
        <v>0.4531</v>
      </c>
      <c r="AB77" s="55">
        <v>0.47489999999999999</v>
      </c>
      <c r="AC77" s="55">
        <v>0.52600000000000002</v>
      </c>
      <c r="AD77" s="55">
        <v>0.4728</v>
      </c>
      <c r="AE77" s="55">
        <v>0.45619999999999999</v>
      </c>
      <c r="AF77" s="55">
        <v>0.45950000000000002</v>
      </c>
      <c r="AG77" s="57">
        <v>0.41739999999999999</v>
      </c>
      <c r="AH77" s="57">
        <v>0.45989999999999998</v>
      </c>
      <c r="AI77" s="57">
        <v>0.52539999999999998</v>
      </c>
      <c r="AJ77" s="57">
        <v>0.45290000000000002</v>
      </c>
      <c r="AL77" s="58" t="s">
        <v>94</v>
      </c>
    </row>
    <row r="78" spans="1:38" x14ac:dyDescent="0.25">
      <c r="A78" s="54" t="s">
        <v>32</v>
      </c>
      <c r="G78" s="55">
        <v>0.56910000000000005</v>
      </c>
      <c r="I78" s="56">
        <v>0.43259999999999998</v>
      </c>
      <c r="J78" s="56">
        <v>0.44579999999999997</v>
      </c>
      <c r="K78" s="56">
        <v>0.43930000000000002</v>
      </c>
      <c r="L78" s="56">
        <v>0.4178</v>
      </c>
      <c r="X78" s="56">
        <v>0.48299999999999998</v>
      </c>
      <c r="AL78" s="58" t="s">
        <v>32</v>
      </c>
    </row>
    <row r="79" spans="1:38" x14ac:dyDescent="0.25">
      <c r="A79" s="54" t="s">
        <v>21</v>
      </c>
      <c r="B79" s="55">
        <v>0.66249999999999998</v>
      </c>
      <c r="C79" s="55">
        <v>0.57389999999999997</v>
      </c>
      <c r="D79" s="55">
        <v>0.57199999999999995</v>
      </c>
      <c r="E79" s="55">
        <v>0.61819999999999997</v>
      </c>
      <c r="F79" s="55">
        <v>0.66249999999999998</v>
      </c>
      <c r="G79" s="55">
        <v>0.55710000000000004</v>
      </c>
      <c r="H79" s="56">
        <v>0.53810000000000002</v>
      </c>
      <c r="I79" s="56">
        <v>0.60760000000000003</v>
      </c>
      <c r="K79" s="56">
        <v>0.50309999999999999</v>
      </c>
      <c r="L79" s="56">
        <v>0.56210000000000004</v>
      </c>
      <c r="M79" s="56">
        <v>0.56100000000000005</v>
      </c>
      <c r="O79" s="56">
        <v>0.65139999999999998</v>
      </c>
      <c r="P79" s="56">
        <v>0.5887</v>
      </c>
      <c r="Q79" s="56">
        <v>0.58240000000000003</v>
      </c>
      <c r="T79" s="56">
        <v>0.58099999999999996</v>
      </c>
      <c r="U79" s="56">
        <v>0.61050000000000004</v>
      </c>
      <c r="V79" s="56">
        <v>0.53810000000000002</v>
      </c>
      <c r="W79" s="56">
        <v>0.621</v>
      </c>
      <c r="X79" s="56">
        <v>0.65590000000000004</v>
      </c>
      <c r="Y79" s="56">
        <v>0.57779999999999998</v>
      </c>
      <c r="Z79" s="56">
        <v>0.56379999999999997</v>
      </c>
      <c r="AA79" s="56">
        <v>0.53680000000000005</v>
      </c>
      <c r="AB79" s="55">
        <v>0.61129999999999995</v>
      </c>
      <c r="AC79" s="55">
        <v>0.63360000000000005</v>
      </c>
      <c r="AD79" s="55">
        <v>0.5393</v>
      </c>
      <c r="AE79" s="55">
        <v>0.59640000000000004</v>
      </c>
      <c r="AF79" s="55">
        <v>0.61409999999999998</v>
      </c>
      <c r="AG79" s="57">
        <v>0.59660000000000002</v>
      </c>
      <c r="AH79" s="57">
        <v>0.58360000000000001</v>
      </c>
      <c r="AI79" s="57">
        <v>0.58550000000000002</v>
      </c>
      <c r="AJ79" s="57">
        <v>0.62460000000000004</v>
      </c>
      <c r="AL79" s="58" t="s">
        <v>21</v>
      </c>
    </row>
    <row r="80" spans="1:38" x14ac:dyDescent="0.25">
      <c r="A80" s="54" t="s">
        <v>6</v>
      </c>
      <c r="B80" s="55">
        <v>0.55410000000000004</v>
      </c>
      <c r="C80" s="55">
        <v>0.58079999999999998</v>
      </c>
      <c r="D80" s="55">
        <v>0.6482</v>
      </c>
      <c r="E80" s="55">
        <v>0.60109999999999997</v>
      </c>
      <c r="F80" s="55">
        <v>0.55410000000000004</v>
      </c>
      <c r="G80" s="55">
        <v>0.58450000000000002</v>
      </c>
      <c r="H80" s="56">
        <v>0.59150000000000003</v>
      </c>
      <c r="O80" s="56">
        <v>0.59219999999999995</v>
      </c>
      <c r="P80" s="56">
        <v>0.58819999999999995</v>
      </c>
      <c r="T80" s="56">
        <v>0.4929</v>
      </c>
      <c r="U80" s="56">
        <v>0.61899999999999999</v>
      </c>
      <c r="V80" s="56">
        <v>0.56659999999999999</v>
      </c>
      <c r="W80" s="56">
        <v>0.50419999999999998</v>
      </c>
      <c r="X80" s="56">
        <v>0.5494</v>
      </c>
      <c r="Y80" s="56">
        <v>0.64910000000000001</v>
      </c>
      <c r="Z80" s="56">
        <v>0.6079</v>
      </c>
      <c r="AA80" s="56">
        <v>0.55349999999999999</v>
      </c>
      <c r="AB80" s="55">
        <v>0.56459999999999999</v>
      </c>
      <c r="AC80" s="55">
        <v>0.57379999999999998</v>
      </c>
      <c r="AH80" s="57">
        <v>0.61890000000000001</v>
      </c>
      <c r="AJ80" s="57">
        <v>0.57950000000000002</v>
      </c>
      <c r="AL80" s="58" t="s">
        <v>6</v>
      </c>
    </row>
    <row r="81" spans="1:38" x14ac:dyDescent="0.25">
      <c r="A81" s="54" t="s">
        <v>26</v>
      </c>
      <c r="B81" s="55">
        <v>0.51390000000000002</v>
      </c>
      <c r="C81" s="55">
        <v>0.62050000000000005</v>
      </c>
      <c r="D81" s="55">
        <v>0.59570000000000001</v>
      </c>
      <c r="E81" s="55">
        <v>0.54779999999999995</v>
      </c>
      <c r="F81" s="55">
        <v>0.51390000000000002</v>
      </c>
      <c r="G81" s="55">
        <v>0.48920000000000002</v>
      </c>
      <c r="H81" s="56">
        <v>0.51959999999999995</v>
      </c>
      <c r="I81" s="56">
        <v>0.49809999999999999</v>
      </c>
      <c r="J81" s="56">
        <v>0.56520000000000004</v>
      </c>
      <c r="K81" s="56">
        <v>0.48970000000000002</v>
      </c>
      <c r="L81" s="56">
        <v>0.4889</v>
      </c>
      <c r="M81" s="56">
        <v>0.48270000000000002</v>
      </c>
      <c r="Q81" s="56">
        <v>0.46550000000000002</v>
      </c>
      <c r="S81" s="56">
        <v>0.62590000000000001</v>
      </c>
      <c r="U81" s="56">
        <v>0.54859999999999998</v>
      </c>
      <c r="AL81" s="58" t="s">
        <v>26</v>
      </c>
    </row>
    <row r="82" spans="1:38" x14ac:dyDescent="0.25">
      <c r="A82" s="61" t="s">
        <v>101</v>
      </c>
      <c r="B82" s="55">
        <v>0.55830000000000002</v>
      </c>
      <c r="C82" s="55">
        <v>0.57099999999999995</v>
      </c>
      <c r="D82" s="55">
        <v>0.53180000000000005</v>
      </c>
      <c r="F82" s="55">
        <v>0.55830000000000002</v>
      </c>
      <c r="G82" s="55">
        <v>0.59550000000000003</v>
      </c>
      <c r="H82" s="56">
        <v>0.51090000000000002</v>
      </c>
      <c r="I82" s="56">
        <v>0.55889999999999995</v>
      </c>
      <c r="J82" s="56">
        <v>0.58460000000000001</v>
      </c>
      <c r="K82" s="56">
        <v>0.53390000000000004</v>
      </c>
      <c r="L82" s="56">
        <v>0.53190000000000004</v>
      </c>
      <c r="M82" s="56">
        <v>0.54010000000000002</v>
      </c>
      <c r="N82" s="56">
        <v>0.48770000000000002</v>
      </c>
      <c r="P82" s="56">
        <v>0.59589999999999999</v>
      </c>
      <c r="Q82" s="56">
        <v>0.54549999999999998</v>
      </c>
      <c r="R82" s="56">
        <v>0.55820000000000003</v>
      </c>
      <c r="S82" s="56">
        <v>0.4919</v>
      </c>
      <c r="U82" s="56">
        <v>0.58860000000000001</v>
      </c>
      <c r="W82" s="56">
        <v>0.54320000000000002</v>
      </c>
      <c r="X82" s="56">
        <v>0.55400000000000005</v>
      </c>
      <c r="Y82" s="56">
        <v>0.52869999999999995</v>
      </c>
      <c r="Z82" s="56">
        <v>0.52159999999999995</v>
      </c>
      <c r="AA82" s="56">
        <v>0.50819999999999999</v>
      </c>
      <c r="AB82" s="55">
        <v>0.51980000000000004</v>
      </c>
      <c r="AC82" s="55">
        <v>0.56389999999999996</v>
      </c>
      <c r="AD82" s="55">
        <v>0.4672</v>
      </c>
      <c r="AE82" s="55">
        <v>0.59160000000000001</v>
      </c>
      <c r="AF82" s="55">
        <v>0.58499999999999996</v>
      </c>
      <c r="AG82" s="57">
        <v>0.54700000000000004</v>
      </c>
      <c r="AH82" s="57">
        <v>0.4743</v>
      </c>
      <c r="AI82" s="57">
        <v>0.48309999999999997</v>
      </c>
      <c r="AJ82" s="57">
        <v>0.51849999999999996</v>
      </c>
      <c r="AL82" s="58" t="s">
        <v>101</v>
      </c>
    </row>
    <row r="83" spans="1:38" x14ac:dyDescent="0.25">
      <c r="A83" s="54" t="s">
        <v>66</v>
      </c>
      <c r="B83" s="55">
        <v>0.41499999999999998</v>
      </c>
      <c r="C83" s="55">
        <v>0.50029999999999997</v>
      </c>
      <c r="D83" s="55">
        <v>0.46339999999999998</v>
      </c>
      <c r="E83" s="55">
        <v>0.36530000000000001</v>
      </c>
      <c r="F83" s="55">
        <v>0.41499999999999998</v>
      </c>
      <c r="AL83" s="58" t="s">
        <v>66</v>
      </c>
    </row>
    <row r="84" spans="1:38" x14ac:dyDescent="0.25">
      <c r="A84" s="54" t="s">
        <v>107</v>
      </c>
      <c r="B84" s="55">
        <v>0.3513</v>
      </c>
      <c r="C84" s="55">
        <v>0.43440000000000001</v>
      </c>
      <c r="D84" s="55">
        <v>0.4259</v>
      </c>
      <c r="E84" s="55">
        <v>0.38069999999999998</v>
      </c>
      <c r="F84" s="55">
        <v>0.3513</v>
      </c>
      <c r="G84" s="55">
        <v>0.45929999999999999</v>
      </c>
      <c r="H84" s="56">
        <v>0.4466</v>
      </c>
      <c r="I84" s="56">
        <v>0.45090000000000002</v>
      </c>
      <c r="J84" s="56">
        <v>0.36080000000000001</v>
      </c>
      <c r="K84" s="56">
        <v>0.31709999999999999</v>
      </c>
      <c r="L84" s="56">
        <v>0.33429999999999999</v>
      </c>
      <c r="M84" s="56">
        <v>0.36099999999999999</v>
      </c>
      <c r="N84" s="56">
        <v>0.34689999999999999</v>
      </c>
      <c r="T84" s="56">
        <v>0.37830000000000003</v>
      </c>
      <c r="AL84" s="58" t="s">
        <v>107</v>
      </c>
    </row>
    <row r="85" spans="1:38" x14ac:dyDescent="0.25">
      <c r="A85" s="54" t="s">
        <v>61</v>
      </c>
      <c r="B85" s="55">
        <v>0.47870000000000001</v>
      </c>
      <c r="C85" s="55">
        <v>0.46339999999999998</v>
      </c>
      <c r="D85" s="55">
        <v>0.4194</v>
      </c>
      <c r="E85" s="55">
        <v>0.49359999999999998</v>
      </c>
      <c r="F85" s="55">
        <v>0.47870000000000001</v>
      </c>
      <c r="G85" s="55">
        <v>0.50570000000000004</v>
      </c>
      <c r="H85" s="56">
        <v>0.44440000000000002</v>
      </c>
      <c r="I85" s="56">
        <v>0.51819999999999999</v>
      </c>
      <c r="J85" s="56">
        <v>0.48430000000000001</v>
      </c>
      <c r="AD85" s="55">
        <v>0.58919999999999995</v>
      </c>
      <c r="AE85" s="55">
        <v>0.53979999999999995</v>
      </c>
      <c r="AF85" s="55">
        <v>0.45150000000000001</v>
      </c>
      <c r="AG85" s="57">
        <v>0.48770000000000002</v>
      </c>
      <c r="AH85" s="57">
        <v>0.48299999999999998</v>
      </c>
      <c r="AI85" s="57">
        <v>0.44550000000000001</v>
      </c>
      <c r="AJ85" s="57">
        <v>0.45960000000000001</v>
      </c>
      <c r="AL85" s="58" t="s">
        <v>61</v>
      </c>
    </row>
    <row r="86" spans="1:38" x14ac:dyDescent="0.25">
      <c r="A86" s="54" t="s">
        <v>104</v>
      </c>
      <c r="B86" s="55">
        <v>0.47920000000000001</v>
      </c>
      <c r="C86" s="55">
        <v>0.4793</v>
      </c>
      <c r="D86" s="55">
        <v>0.53400000000000003</v>
      </c>
      <c r="E86" s="55">
        <v>0.47689999999999999</v>
      </c>
      <c r="F86" s="55">
        <v>0.47920000000000001</v>
      </c>
      <c r="G86" s="55">
        <v>0.4985</v>
      </c>
      <c r="H86" s="56">
        <v>0.49020000000000002</v>
      </c>
      <c r="I86" s="56">
        <v>0.45750000000000002</v>
      </c>
      <c r="J86" s="56">
        <v>0.48010000000000003</v>
      </c>
      <c r="K86" s="56">
        <v>0.55349999999999999</v>
      </c>
      <c r="L86" s="56">
        <v>0.4889</v>
      </c>
      <c r="M86" s="56">
        <v>0.46579999999999999</v>
      </c>
      <c r="N86" s="56">
        <v>0.53090000000000004</v>
      </c>
      <c r="O86" s="56">
        <v>0.50739999999999996</v>
      </c>
      <c r="P86" s="56">
        <v>0.48599999999999999</v>
      </c>
      <c r="Q86" s="56">
        <v>0.4924</v>
      </c>
      <c r="R86" s="56">
        <v>0.54559999999999997</v>
      </c>
      <c r="S86" s="56">
        <v>0.56340000000000001</v>
      </c>
      <c r="T86" s="56">
        <v>0.46300000000000002</v>
      </c>
      <c r="V86" s="56">
        <v>0.54890000000000005</v>
      </c>
      <c r="X86" s="56">
        <v>0.36109999999999998</v>
      </c>
      <c r="Y86" s="56">
        <v>0.47389999999999999</v>
      </c>
      <c r="Z86" s="56">
        <v>0.51</v>
      </c>
      <c r="AA86" s="56">
        <v>0.43359999999999999</v>
      </c>
      <c r="AB86" s="55">
        <v>0.45669999999999999</v>
      </c>
      <c r="AC86" s="55">
        <v>0.5</v>
      </c>
      <c r="AD86" s="55">
        <v>0.44119999999999998</v>
      </c>
      <c r="AE86" s="55">
        <v>0.53120000000000001</v>
      </c>
      <c r="AF86" s="55">
        <v>0.53029999999999999</v>
      </c>
      <c r="AG86" s="57">
        <v>0.49209999999999998</v>
      </c>
      <c r="AH86" s="57">
        <v>0.49880000000000002</v>
      </c>
      <c r="AI86" s="57">
        <v>0.47299999999999998</v>
      </c>
      <c r="AJ86" s="57">
        <v>0.53369999999999995</v>
      </c>
      <c r="AL86" s="58" t="s">
        <v>104</v>
      </c>
    </row>
    <row r="87" spans="1:38" x14ac:dyDescent="0.25">
      <c r="A87" s="61" t="s">
        <v>90</v>
      </c>
      <c r="B87" s="55">
        <v>0.4677</v>
      </c>
      <c r="C87" s="55">
        <v>0.5</v>
      </c>
      <c r="D87" s="55">
        <v>0.36499999999999999</v>
      </c>
      <c r="E87" s="55">
        <v>0.3488</v>
      </c>
      <c r="F87" s="55">
        <v>0.4677</v>
      </c>
      <c r="G87" s="55">
        <v>0.44130000000000003</v>
      </c>
      <c r="H87" s="56">
        <v>0.40089999999999998</v>
      </c>
      <c r="I87" s="56">
        <v>0.50680000000000003</v>
      </c>
      <c r="J87" s="56">
        <v>0.44579999999999997</v>
      </c>
      <c r="K87" s="56">
        <v>0.43930000000000002</v>
      </c>
      <c r="M87" s="56">
        <v>0.47310000000000002</v>
      </c>
      <c r="N87" s="56">
        <v>0.4889</v>
      </c>
      <c r="O87" s="56">
        <v>0.3599</v>
      </c>
      <c r="P87" s="56">
        <v>0.49959999999999999</v>
      </c>
      <c r="Q87" s="56">
        <v>0.33960000000000001</v>
      </c>
      <c r="R87" s="56">
        <v>0.44890000000000002</v>
      </c>
      <c r="S87" s="56">
        <v>0.34910000000000002</v>
      </c>
      <c r="T87" s="56">
        <v>0.45889999999999997</v>
      </c>
      <c r="U87" s="56">
        <v>0.46660000000000001</v>
      </c>
      <c r="V87" s="56">
        <v>0.40689999999999998</v>
      </c>
      <c r="W87" s="56">
        <v>0.47289999999999999</v>
      </c>
      <c r="X87" s="56">
        <v>0.4259</v>
      </c>
      <c r="Y87" s="56">
        <v>0.40210000000000001</v>
      </c>
      <c r="Z87" s="56">
        <v>0.3024</v>
      </c>
      <c r="AA87" s="56">
        <v>0.41589999999999999</v>
      </c>
      <c r="AB87" s="55">
        <v>0.42549999999999999</v>
      </c>
      <c r="AC87" s="55">
        <v>0.41210000000000002</v>
      </c>
      <c r="AE87" s="55">
        <v>0.4768</v>
      </c>
      <c r="AF87" s="55">
        <v>0.44940000000000002</v>
      </c>
      <c r="AG87" s="57">
        <v>0.44950000000000001</v>
      </c>
      <c r="AI87" s="57">
        <v>0.4546</v>
      </c>
      <c r="AL87" s="58" t="s">
        <v>90</v>
      </c>
    </row>
    <row r="88" spans="1:38" x14ac:dyDescent="0.25">
      <c r="A88" s="54" t="s">
        <v>99</v>
      </c>
      <c r="B88" s="55">
        <v>0.5242</v>
      </c>
      <c r="C88" s="55">
        <v>0.46989999999999998</v>
      </c>
      <c r="D88" s="55">
        <v>0.60760000000000003</v>
      </c>
      <c r="E88" s="55">
        <v>0.49740000000000001</v>
      </c>
      <c r="F88" s="55">
        <v>0.5242</v>
      </c>
      <c r="G88" s="55">
        <v>0.50860000000000005</v>
      </c>
      <c r="H88" s="56">
        <v>0.48799999999999999</v>
      </c>
      <c r="I88" s="56">
        <v>0.49370000000000003</v>
      </c>
      <c r="J88" s="56">
        <v>0.51490000000000002</v>
      </c>
      <c r="K88" s="56">
        <v>0.5998</v>
      </c>
      <c r="L88" s="56">
        <v>0.4536</v>
      </c>
      <c r="M88" s="56">
        <v>0.4733</v>
      </c>
      <c r="N88" s="56">
        <v>0.49509999999999998</v>
      </c>
      <c r="O88" s="56">
        <v>0.53149999999999997</v>
      </c>
      <c r="P88" s="56">
        <v>0.51039999999999996</v>
      </c>
      <c r="Q88" s="56">
        <v>0.52170000000000005</v>
      </c>
      <c r="S88" s="56">
        <v>0.55130000000000001</v>
      </c>
      <c r="T88" s="56">
        <v>0.62939999999999996</v>
      </c>
      <c r="U88" s="56">
        <v>0.39290000000000003</v>
      </c>
      <c r="V88" s="56">
        <v>0.57879999999999998</v>
      </c>
      <c r="W88" s="56">
        <v>0.50160000000000005</v>
      </c>
      <c r="X88" s="56">
        <v>0.50770000000000004</v>
      </c>
      <c r="Y88" s="56">
        <v>0.46300000000000002</v>
      </c>
      <c r="Z88" s="56">
        <v>0.55169999999999997</v>
      </c>
      <c r="AA88" s="56">
        <v>0.53649999999999998</v>
      </c>
      <c r="AB88" s="55">
        <v>0.57569999999999999</v>
      </c>
      <c r="AC88" s="55">
        <v>0.56789999999999996</v>
      </c>
      <c r="AD88" s="55">
        <v>0.48630000000000001</v>
      </c>
      <c r="AE88" s="55">
        <v>0.43409999999999999</v>
      </c>
      <c r="AF88" s="55">
        <v>0.53549999999999998</v>
      </c>
      <c r="AG88" s="57">
        <v>0.4476</v>
      </c>
      <c r="AH88" s="57">
        <v>0.50080000000000002</v>
      </c>
      <c r="AJ88" s="57">
        <v>0.54379999999999995</v>
      </c>
      <c r="AL88" s="58" t="s">
        <v>99</v>
      </c>
    </row>
    <row r="89" spans="1:38" x14ac:dyDescent="0.25">
      <c r="A89" s="65" t="s">
        <v>87</v>
      </c>
      <c r="I89" s="56">
        <v>0.52939999999999998</v>
      </c>
      <c r="J89" s="56">
        <v>0.46929999999999999</v>
      </c>
      <c r="K89" s="56">
        <v>0.44669999999999999</v>
      </c>
      <c r="L89" s="56">
        <v>0.51300000000000001</v>
      </c>
      <c r="M89" s="56">
        <v>0.46629999999999999</v>
      </c>
      <c r="N89" s="56">
        <v>0.47160000000000002</v>
      </c>
      <c r="X89" s="56">
        <v>0.48770000000000002</v>
      </c>
      <c r="Z89" s="56">
        <v>0.42299999999999999</v>
      </c>
      <c r="AA89" s="56">
        <v>0.49149999999999999</v>
      </c>
      <c r="AB89" s="55">
        <v>0.51300000000000001</v>
      </c>
      <c r="AC89" s="55">
        <v>0.39429999999999998</v>
      </c>
      <c r="AD89" s="55">
        <v>0.44080000000000003</v>
      </c>
      <c r="AE89" s="55">
        <v>0.44169999999999998</v>
      </c>
      <c r="AF89" s="55">
        <v>0.42670000000000002</v>
      </c>
      <c r="AG89" s="57">
        <v>0.46910000000000002</v>
      </c>
      <c r="AL89" s="58" t="s">
        <v>87</v>
      </c>
    </row>
    <row r="90" spans="1:38" x14ac:dyDescent="0.25">
      <c r="A90" s="61" t="s">
        <v>96</v>
      </c>
      <c r="D90" s="55">
        <v>0.47339999999999999</v>
      </c>
      <c r="E90" s="55">
        <v>0.2893</v>
      </c>
      <c r="G90" s="55">
        <v>0.47520000000000001</v>
      </c>
      <c r="H90" s="56">
        <v>0.45100000000000001</v>
      </c>
      <c r="I90" s="56">
        <v>0.44409999999999999</v>
      </c>
      <c r="K90" s="56">
        <v>0.40629999999999999</v>
      </c>
      <c r="L90" s="56">
        <v>0.41410000000000002</v>
      </c>
      <c r="M90" s="56">
        <v>0.51149999999999995</v>
      </c>
      <c r="O90" s="56">
        <v>0.4113</v>
      </c>
      <c r="P90" s="56">
        <v>0.34160000000000001</v>
      </c>
      <c r="Q90" s="56">
        <v>0.30509999999999998</v>
      </c>
      <c r="S90" s="56">
        <v>0.35499999999999998</v>
      </c>
      <c r="T90" s="56">
        <v>0.41959999999999997</v>
      </c>
      <c r="U90" s="56">
        <v>0.45829999999999999</v>
      </c>
      <c r="W90" s="56">
        <v>0.49009999999999998</v>
      </c>
      <c r="X90" s="56">
        <v>0.44440000000000002</v>
      </c>
      <c r="Y90" s="56">
        <v>0.39579999999999999</v>
      </c>
      <c r="Z90" s="56">
        <v>0.47889999999999999</v>
      </c>
      <c r="AA90" s="56">
        <v>0.31169999999999998</v>
      </c>
      <c r="AC90" s="55">
        <v>0.38390000000000002</v>
      </c>
      <c r="AD90" s="55">
        <v>0.44619999999999999</v>
      </c>
      <c r="AE90" s="55">
        <v>0.35749999999999998</v>
      </c>
      <c r="AF90" s="55">
        <v>0.4844</v>
      </c>
      <c r="AG90" s="57">
        <v>0.44419999999999998</v>
      </c>
      <c r="AH90" s="57">
        <v>0.53149999999999997</v>
      </c>
      <c r="AI90" s="57">
        <v>0.39879999999999999</v>
      </c>
      <c r="AJ90" s="57">
        <v>0.47470000000000001</v>
      </c>
      <c r="AL90" s="58" t="s">
        <v>96</v>
      </c>
    </row>
    <row r="91" spans="1:38" x14ac:dyDescent="0.25">
      <c r="A91" s="61" t="s">
        <v>92</v>
      </c>
      <c r="D91" s="55">
        <v>0.46150000000000002</v>
      </c>
      <c r="E91" s="55">
        <v>0.50360000000000005</v>
      </c>
      <c r="F91" s="55"/>
      <c r="G91" s="55">
        <v>0.49919999999999998</v>
      </c>
      <c r="H91" s="56">
        <v>0.46689999999999998</v>
      </c>
      <c r="I91" s="56">
        <v>0.27700000000000002</v>
      </c>
      <c r="J91" s="56">
        <v>0.46850000000000003</v>
      </c>
      <c r="K91" s="56">
        <v>0.45679999999999998</v>
      </c>
      <c r="L91" s="56">
        <v>0.50049999999999994</v>
      </c>
      <c r="N91" s="56">
        <v>0.40989999999999999</v>
      </c>
      <c r="S91" s="56">
        <v>0.49809999999999999</v>
      </c>
      <c r="T91" s="56">
        <v>0.33850000000000002</v>
      </c>
      <c r="U91" s="56">
        <v>0.54830000000000001</v>
      </c>
      <c r="V91" s="56">
        <v>0.42209999999999998</v>
      </c>
      <c r="W91" s="56">
        <v>0.40250000000000002</v>
      </c>
      <c r="X91" s="56">
        <v>0.53390000000000004</v>
      </c>
      <c r="Y91" s="56">
        <v>0.50280000000000002</v>
      </c>
      <c r="Z91" s="56">
        <v>0.43459999999999999</v>
      </c>
      <c r="AA91" s="56">
        <v>0.31040000000000001</v>
      </c>
      <c r="AC91" s="55">
        <v>0.45369999999999999</v>
      </c>
      <c r="AD91" s="55">
        <v>0.5282</v>
      </c>
      <c r="AE91" s="55">
        <v>0.42349999999999999</v>
      </c>
      <c r="AF91" s="55">
        <v>0.47939999999999999</v>
      </c>
      <c r="AG91" s="57">
        <v>0.47060000000000002</v>
      </c>
      <c r="AH91" s="57">
        <v>0.48249999999999998</v>
      </c>
      <c r="AI91" s="57">
        <v>0.3765</v>
      </c>
      <c r="AJ91" s="57">
        <v>0.4148</v>
      </c>
      <c r="AL91" s="58" t="s">
        <v>92</v>
      </c>
    </row>
    <row r="92" spans="1:38" x14ac:dyDescent="0.25">
      <c r="A92" s="54" t="s">
        <v>12</v>
      </c>
      <c r="B92" s="55">
        <v>0.41770000000000002</v>
      </c>
      <c r="C92" s="55">
        <v>0.52049999999999996</v>
      </c>
      <c r="D92" s="55">
        <v>0.53339999999999999</v>
      </c>
      <c r="E92" s="55">
        <v>0.50039999999999996</v>
      </c>
      <c r="F92" s="55">
        <v>0.41770000000000002</v>
      </c>
      <c r="H92" s="56">
        <v>0.56969999999999998</v>
      </c>
      <c r="I92" s="56">
        <v>0.5978</v>
      </c>
      <c r="J92" s="56">
        <v>0.59740000000000004</v>
      </c>
      <c r="L92" s="56">
        <v>0.54300000000000004</v>
      </c>
      <c r="M92" s="56">
        <v>0.66059999999999997</v>
      </c>
      <c r="N92" s="56">
        <v>0.56910000000000005</v>
      </c>
      <c r="O92" s="56">
        <v>0.54120000000000001</v>
      </c>
      <c r="P92" s="56">
        <v>0.6119</v>
      </c>
      <c r="Q92" s="56">
        <v>0.64359999999999995</v>
      </c>
      <c r="R92" s="56">
        <v>0.56779999999999997</v>
      </c>
      <c r="S92" s="56">
        <v>0.5534</v>
      </c>
      <c r="T92" s="56">
        <v>0.60470000000000002</v>
      </c>
      <c r="W92" s="56">
        <v>0.5675</v>
      </c>
      <c r="X92" s="56">
        <v>0.5262</v>
      </c>
      <c r="Y92" s="56">
        <v>0.57499999999999996</v>
      </c>
      <c r="Z92" s="56">
        <v>0.56230000000000002</v>
      </c>
      <c r="AA92" s="56">
        <v>0.52290000000000003</v>
      </c>
      <c r="AB92" s="55">
        <v>0.49020000000000002</v>
      </c>
      <c r="AC92" s="55">
        <v>0.49909999999999999</v>
      </c>
      <c r="AD92" s="55">
        <v>0.55420000000000003</v>
      </c>
      <c r="AE92" s="55">
        <v>0.5212</v>
      </c>
      <c r="AF92" s="55">
        <v>0.47149999999999997</v>
      </c>
      <c r="AG92" s="57">
        <v>0.58899999999999997</v>
      </c>
      <c r="AH92" s="57">
        <v>0.53520000000000001</v>
      </c>
      <c r="AI92" s="57">
        <v>0.55189999999999995</v>
      </c>
      <c r="AJ92" s="57">
        <v>0.56399999999999995</v>
      </c>
      <c r="AL92" s="58" t="s">
        <v>12</v>
      </c>
    </row>
    <row r="93" spans="1:38" x14ac:dyDescent="0.25">
      <c r="A93" s="54" t="s">
        <v>31</v>
      </c>
      <c r="B93" s="55">
        <v>0.37940000000000002</v>
      </c>
      <c r="C93" s="55">
        <v>0.4425</v>
      </c>
      <c r="D93" s="55">
        <v>0.47489999999999999</v>
      </c>
      <c r="E93" s="55">
        <v>0.51339999999999997</v>
      </c>
      <c r="F93" s="55">
        <v>0.37940000000000002</v>
      </c>
      <c r="G93" s="55">
        <v>0.52059999999999995</v>
      </c>
      <c r="H93" s="56">
        <v>0.5131</v>
      </c>
      <c r="I93" s="56">
        <v>0.6079</v>
      </c>
      <c r="J93" s="56">
        <v>0.44569999999999999</v>
      </c>
      <c r="K93" s="56">
        <v>0.53600000000000003</v>
      </c>
      <c r="L93" s="56">
        <v>0.52939999999999998</v>
      </c>
      <c r="M93" s="56">
        <v>0.54569999999999996</v>
      </c>
      <c r="N93" s="56">
        <v>0.49380000000000002</v>
      </c>
      <c r="X93" s="56">
        <v>0.5232</v>
      </c>
      <c r="AA93" s="56">
        <v>0.51549999999999996</v>
      </c>
      <c r="AC93" s="55">
        <v>0.48649999999999999</v>
      </c>
      <c r="AD93" s="55">
        <v>0.55920000000000003</v>
      </c>
      <c r="AE93" s="55">
        <v>0.496</v>
      </c>
      <c r="AH93" s="57">
        <v>0.5101</v>
      </c>
      <c r="AI93" s="57">
        <v>0.44940000000000002</v>
      </c>
      <c r="AJ93" s="57">
        <v>0.44130000000000003</v>
      </c>
      <c r="AL93" s="58" t="s">
        <v>31</v>
      </c>
    </row>
    <row r="94" spans="1:38" x14ac:dyDescent="0.25">
      <c r="A94" s="61" t="s">
        <v>85</v>
      </c>
      <c r="G94" s="55">
        <v>0.64259999999999995</v>
      </c>
      <c r="I94" s="56">
        <v>0.53690000000000004</v>
      </c>
      <c r="J94" s="56">
        <v>0.54210000000000003</v>
      </c>
      <c r="K94" s="56">
        <v>0.56999999999999995</v>
      </c>
      <c r="M94" s="56">
        <v>0.58140000000000003</v>
      </c>
      <c r="N94" s="56">
        <v>0.5333</v>
      </c>
      <c r="O94" s="56">
        <v>0.59919999999999995</v>
      </c>
      <c r="P94" s="56">
        <v>0.53090000000000004</v>
      </c>
      <c r="Q94" s="56">
        <v>0.56179999999999997</v>
      </c>
      <c r="R94" s="56">
        <v>0.36969999999999997</v>
      </c>
      <c r="S94" s="56">
        <v>0.52080000000000004</v>
      </c>
      <c r="T94" s="56">
        <v>0.50580000000000003</v>
      </c>
      <c r="U94" s="56">
        <v>0.53969999999999996</v>
      </c>
      <c r="V94" s="56">
        <v>0.48949999999999999</v>
      </c>
      <c r="W94" s="56">
        <v>0.51629999999999998</v>
      </c>
      <c r="X94" s="56">
        <v>0.46600000000000003</v>
      </c>
      <c r="Y94" s="56">
        <v>0.47710000000000002</v>
      </c>
      <c r="Z94" s="56">
        <v>0.54730000000000001</v>
      </c>
      <c r="AA94" s="56">
        <v>0.48359999999999997</v>
      </c>
      <c r="AB94" s="55">
        <v>0.52129999999999999</v>
      </c>
      <c r="AC94" s="55">
        <v>0.49830000000000002</v>
      </c>
      <c r="AD94" s="55">
        <v>0.55640000000000001</v>
      </c>
      <c r="AE94" s="55">
        <v>0.48220000000000002</v>
      </c>
      <c r="AF94" s="55">
        <v>0.46610000000000001</v>
      </c>
      <c r="AG94" s="57">
        <v>0.53690000000000004</v>
      </c>
      <c r="AH94" s="57">
        <v>0.55169999999999997</v>
      </c>
      <c r="AI94" s="57">
        <v>0.52729999999999999</v>
      </c>
      <c r="AJ94" s="57">
        <v>0.54379999999999995</v>
      </c>
      <c r="AL94" s="58" t="s">
        <v>85</v>
      </c>
    </row>
    <row r="95" spans="1:38" x14ac:dyDescent="0.25">
      <c r="A95" s="54" t="s">
        <v>47</v>
      </c>
      <c r="B95" s="55">
        <v>0.42220000000000002</v>
      </c>
      <c r="C95" s="55">
        <v>0.40260000000000001</v>
      </c>
      <c r="D95" s="55">
        <v>0.40289999999999998</v>
      </c>
      <c r="E95" s="55">
        <v>0.45350000000000001</v>
      </c>
      <c r="F95" s="55">
        <v>0.42220000000000002</v>
      </c>
      <c r="G95" s="55">
        <v>0.50539999999999996</v>
      </c>
      <c r="H95" s="56">
        <v>0.5131</v>
      </c>
      <c r="I95" s="56">
        <v>0.55059999999999998</v>
      </c>
      <c r="J95" s="56">
        <v>0.47470000000000001</v>
      </c>
      <c r="K95" s="56">
        <v>0.51749999999999996</v>
      </c>
      <c r="L95" s="56">
        <v>0.48330000000000001</v>
      </c>
      <c r="M95" s="56">
        <v>0.4486</v>
      </c>
      <c r="N95" s="56">
        <v>0.43580000000000002</v>
      </c>
      <c r="O95" s="56">
        <v>0.51439999999999997</v>
      </c>
      <c r="Q95" s="56">
        <v>0.54490000000000005</v>
      </c>
      <c r="R95" s="56">
        <v>0.49969999999999998</v>
      </c>
      <c r="S95" s="56">
        <v>0.47139999999999999</v>
      </c>
      <c r="T95" s="56">
        <v>0.54369999999999996</v>
      </c>
      <c r="U95" s="56">
        <v>0.35220000000000001</v>
      </c>
      <c r="V95" s="56">
        <v>0.45960000000000001</v>
      </c>
      <c r="W95" s="56">
        <v>0.52739999999999998</v>
      </c>
      <c r="X95" s="56">
        <v>0.48770000000000002</v>
      </c>
      <c r="Y95" s="56">
        <v>0.437</v>
      </c>
      <c r="Z95" s="56">
        <v>0.45129999999999998</v>
      </c>
      <c r="AA95" s="56">
        <v>0.46489999999999998</v>
      </c>
      <c r="AB95" s="55">
        <v>0.44400000000000001</v>
      </c>
      <c r="AC95" s="55">
        <v>0.47</v>
      </c>
      <c r="AD95" s="55">
        <v>0.4612</v>
      </c>
      <c r="AE95" s="55">
        <v>0.44369999999999998</v>
      </c>
      <c r="AF95" s="55">
        <v>0.46739999999999998</v>
      </c>
      <c r="AG95" s="57">
        <v>0.51800000000000002</v>
      </c>
      <c r="AH95" s="57">
        <v>0.43440000000000001</v>
      </c>
      <c r="AI95" s="57">
        <v>0.51800000000000002</v>
      </c>
      <c r="AJ95" s="57">
        <v>0.45639999999999997</v>
      </c>
      <c r="AL95" s="58" t="s">
        <v>47</v>
      </c>
    </row>
    <row r="96" spans="1:38" x14ac:dyDescent="0.25">
      <c r="A96" s="54" t="s">
        <v>33</v>
      </c>
      <c r="B96" s="55">
        <v>0.51100000000000001</v>
      </c>
      <c r="C96" s="55">
        <v>0.51880000000000004</v>
      </c>
      <c r="D96" s="55">
        <v>0.49049999999999999</v>
      </c>
      <c r="E96" s="55">
        <v>0.7137</v>
      </c>
      <c r="F96" s="55">
        <v>0.51100000000000001</v>
      </c>
      <c r="G96" s="55">
        <v>0.54049999999999998</v>
      </c>
      <c r="J96" s="56">
        <v>0.52190000000000003</v>
      </c>
      <c r="K96" s="56">
        <v>0.48970000000000002</v>
      </c>
      <c r="L96" s="56">
        <v>0.4481</v>
      </c>
      <c r="O96" s="56">
        <v>0.42220000000000002</v>
      </c>
      <c r="P96" s="56">
        <v>0.5151</v>
      </c>
      <c r="T96" s="56">
        <v>0.55349999999999999</v>
      </c>
      <c r="AD96" s="55">
        <v>0.61499999999999999</v>
      </c>
      <c r="AE96" s="55">
        <v>0.47889999999999999</v>
      </c>
      <c r="AF96" s="55">
        <v>0.53990000000000005</v>
      </c>
      <c r="AG96" s="57">
        <v>0.56789999999999996</v>
      </c>
      <c r="AI96" s="57">
        <v>0.5111</v>
      </c>
      <c r="AL96" s="58" t="s">
        <v>33</v>
      </c>
    </row>
    <row r="97" spans="1:38" x14ac:dyDescent="0.25">
      <c r="A97" s="61" t="s">
        <v>50</v>
      </c>
      <c r="B97" s="55">
        <v>0.49709999999999999</v>
      </c>
      <c r="C97" s="55">
        <v>0.51019999999999999</v>
      </c>
      <c r="D97" s="55">
        <v>0.48199999999999998</v>
      </c>
      <c r="E97" s="55">
        <v>0.54749999999999999</v>
      </c>
      <c r="F97" s="55">
        <v>0.49709999999999999</v>
      </c>
      <c r="G97" s="55">
        <v>0.43859999999999999</v>
      </c>
      <c r="H97" s="56">
        <v>0.3836</v>
      </c>
      <c r="I97" s="56">
        <v>0.50049999999999994</v>
      </c>
      <c r="K97" s="56">
        <v>0.48039999999999999</v>
      </c>
      <c r="L97" s="56">
        <v>0.4748</v>
      </c>
      <c r="M97" s="56">
        <v>0.49469999999999997</v>
      </c>
      <c r="N97" s="56">
        <v>0.53459999999999996</v>
      </c>
      <c r="O97" s="56">
        <v>0.48699999999999999</v>
      </c>
      <c r="Q97" s="56">
        <v>0.49659999999999999</v>
      </c>
      <c r="V97" s="56">
        <v>0.51259999999999994</v>
      </c>
      <c r="W97" s="56">
        <v>0.49509999999999998</v>
      </c>
      <c r="X97" s="56">
        <v>0.46139999999999998</v>
      </c>
      <c r="Y97" s="56">
        <v>0.4657</v>
      </c>
      <c r="Z97" s="56">
        <v>0.4209</v>
      </c>
      <c r="AA97" s="56">
        <v>0.4894</v>
      </c>
      <c r="AB97" s="55">
        <v>0.46539999999999998</v>
      </c>
      <c r="AC97" s="55">
        <v>0.4824</v>
      </c>
      <c r="AD97" s="55">
        <v>0.47139999999999999</v>
      </c>
      <c r="AE97" s="55">
        <v>0.47710000000000002</v>
      </c>
      <c r="AF97" s="55">
        <v>0.50790000000000002</v>
      </c>
      <c r="AG97" s="57">
        <v>0.49869999999999998</v>
      </c>
      <c r="AH97" s="57">
        <v>0.50380000000000003</v>
      </c>
      <c r="AI97" s="57">
        <v>0.49640000000000001</v>
      </c>
      <c r="AJ97" s="57">
        <v>0.49330000000000002</v>
      </c>
      <c r="AL97" s="58" t="s">
        <v>50</v>
      </c>
    </row>
    <row r="98" spans="1:38" x14ac:dyDescent="0.25">
      <c r="A98" s="54" t="s">
        <v>27</v>
      </c>
      <c r="B98" s="55">
        <v>0.51390000000000002</v>
      </c>
      <c r="C98" s="55">
        <v>0.62050000000000005</v>
      </c>
      <c r="D98" s="55">
        <v>0.59570000000000001</v>
      </c>
      <c r="E98" s="55">
        <v>0.54779999999999995</v>
      </c>
      <c r="F98" s="55">
        <v>0.51390000000000002</v>
      </c>
      <c r="G98" s="55">
        <v>0.48920000000000002</v>
      </c>
      <c r="H98" s="56">
        <v>0.51959999999999995</v>
      </c>
      <c r="I98" s="56">
        <v>0.49809999999999999</v>
      </c>
      <c r="J98" s="56">
        <v>0.56520000000000004</v>
      </c>
      <c r="K98" s="56">
        <v>0.48970000000000002</v>
      </c>
      <c r="L98" s="56">
        <v>0.4889</v>
      </c>
      <c r="M98" s="56">
        <v>0.48270000000000002</v>
      </c>
      <c r="Q98" s="56">
        <v>0.46550000000000002</v>
      </c>
      <c r="S98" s="56">
        <v>0.62590000000000001</v>
      </c>
      <c r="U98" s="56">
        <v>0.54859999999999998</v>
      </c>
      <c r="AL98" s="58" t="s">
        <v>27</v>
      </c>
    </row>
    <row r="99" spans="1:38" x14ac:dyDescent="0.25">
      <c r="A99" s="61" t="s">
        <v>97</v>
      </c>
      <c r="J99" s="56">
        <v>0.38329999999999997</v>
      </c>
      <c r="K99" s="56">
        <v>0.44790000000000002</v>
      </c>
      <c r="L99" s="56">
        <v>0.49280000000000002</v>
      </c>
      <c r="M99" s="56">
        <v>0.41199999999999998</v>
      </c>
      <c r="N99" s="56">
        <v>0.43459999999999999</v>
      </c>
      <c r="O99" s="56">
        <v>0.4728</v>
      </c>
      <c r="P99" s="56">
        <v>0.40870000000000001</v>
      </c>
      <c r="S99" s="56">
        <v>0.43099999999999999</v>
      </c>
      <c r="T99" s="56">
        <v>0.43809999999999999</v>
      </c>
      <c r="U99" s="56">
        <v>0.38690000000000002</v>
      </c>
      <c r="V99" s="56">
        <v>0.45700000000000002</v>
      </c>
      <c r="W99" s="56">
        <v>0.32750000000000001</v>
      </c>
      <c r="X99" s="56">
        <v>0.38119999999999998</v>
      </c>
      <c r="Z99" s="56">
        <v>0.4355</v>
      </c>
      <c r="AA99" s="56">
        <v>0.46920000000000001</v>
      </c>
      <c r="AB99" s="55">
        <v>0.4254</v>
      </c>
      <c r="AC99" s="55">
        <v>0.37919999999999998</v>
      </c>
      <c r="AD99" s="55">
        <v>0.308</v>
      </c>
      <c r="AE99" s="55">
        <v>0.49180000000000001</v>
      </c>
      <c r="AF99" s="55">
        <v>0.34510000000000002</v>
      </c>
      <c r="AG99" s="57">
        <v>0.31979999999999997</v>
      </c>
      <c r="AH99" s="57">
        <v>0.39279999999999998</v>
      </c>
      <c r="AI99" s="57">
        <v>0.40339999999999998</v>
      </c>
      <c r="AJ99" s="57">
        <v>0.38069999999999998</v>
      </c>
      <c r="AL99" s="58" t="s">
        <v>97</v>
      </c>
    </row>
    <row r="100" spans="1:38" x14ac:dyDescent="0.25">
      <c r="A100" s="54" t="s">
        <v>105</v>
      </c>
      <c r="B100" s="55">
        <v>0.53620000000000001</v>
      </c>
      <c r="C100" s="55">
        <v>0.48359999999999997</v>
      </c>
      <c r="D100" s="55">
        <v>0.45839999999999997</v>
      </c>
      <c r="F100" s="55">
        <v>0.53620000000000001</v>
      </c>
      <c r="AL100" s="58" t="s">
        <v>105</v>
      </c>
    </row>
    <row r="101" spans="1:38" x14ac:dyDescent="0.25">
      <c r="A101" s="54" t="s">
        <v>108</v>
      </c>
      <c r="B101" s="55">
        <v>0.3513</v>
      </c>
      <c r="C101" s="55">
        <v>0.43440000000000001</v>
      </c>
      <c r="D101" s="55">
        <v>0.4259</v>
      </c>
      <c r="E101" s="55">
        <v>0.38069999999999998</v>
      </c>
      <c r="F101" s="55">
        <v>0.3513</v>
      </c>
      <c r="G101" s="55">
        <v>0.45929999999999999</v>
      </c>
      <c r="H101" s="56">
        <v>0.4466</v>
      </c>
      <c r="I101" s="56">
        <v>0.45090000000000002</v>
      </c>
      <c r="J101" s="56">
        <v>0.36080000000000001</v>
      </c>
      <c r="K101" s="56">
        <v>0.31709999999999999</v>
      </c>
      <c r="L101" s="56">
        <v>0.33429999999999999</v>
      </c>
      <c r="M101" s="56">
        <v>0.36099999999999999</v>
      </c>
      <c r="N101" s="56">
        <v>0.34689999999999999</v>
      </c>
      <c r="T101" s="56">
        <v>0.37830000000000003</v>
      </c>
      <c r="AL101" s="58" t="s">
        <v>108</v>
      </c>
    </row>
    <row r="102" spans="1:38" x14ac:dyDescent="0.25">
      <c r="A102" s="54" t="s">
        <v>17</v>
      </c>
      <c r="B102" s="55">
        <v>0.50680000000000003</v>
      </c>
      <c r="C102" s="55">
        <v>0.53969999999999996</v>
      </c>
      <c r="D102" s="55">
        <v>0.45540000000000003</v>
      </c>
      <c r="E102" s="55">
        <v>0.47739999999999999</v>
      </c>
      <c r="F102" s="55">
        <v>0.50680000000000003</v>
      </c>
      <c r="G102" s="55">
        <v>0.44719999999999999</v>
      </c>
      <c r="H102" s="56">
        <v>0.55449999999999999</v>
      </c>
      <c r="I102" s="56">
        <v>0.53139999999999998</v>
      </c>
      <c r="K102" s="56">
        <v>0.53910000000000002</v>
      </c>
      <c r="Y102" s="56">
        <v>0.4713</v>
      </c>
      <c r="Z102" s="56">
        <v>0.53390000000000004</v>
      </c>
      <c r="AA102" s="56">
        <v>0.60519999999999996</v>
      </c>
      <c r="AB102" s="55">
        <v>0.46210000000000001</v>
      </c>
      <c r="AC102" s="55">
        <v>0.5181</v>
      </c>
      <c r="AD102" s="55">
        <v>0.43690000000000001</v>
      </c>
      <c r="AE102" s="55">
        <v>0.56769999999999998</v>
      </c>
      <c r="AF102" s="55">
        <v>0.53879999999999995</v>
      </c>
      <c r="AG102" s="57">
        <v>0.53390000000000004</v>
      </c>
      <c r="AH102" s="57">
        <v>0.49780000000000002</v>
      </c>
      <c r="AI102" s="57">
        <v>0.40439999999999998</v>
      </c>
      <c r="AJ102" s="57">
        <v>0.44130000000000003</v>
      </c>
      <c r="AL102" s="58" t="s">
        <v>17</v>
      </c>
    </row>
    <row r="103" spans="1:38" x14ac:dyDescent="0.25">
      <c r="A103" s="61" t="s">
        <v>71</v>
      </c>
      <c r="B103" s="55">
        <v>0.4677</v>
      </c>
      <c r="C103" s="55">
        <v>0.5</v>
      </c>
      <c r="D103" s="55">
        <v>0.36499999999999999</v>
      </c>
      <c r="E103" s="55">
        <v>0.3488</v>
      </c>
      <c r="F103" s="55">
        <v>0.4677</v>
      </c>
      <c r="G103" s="55">
        <v>0.44130000000000003</v>
      </c>
      <c r="H103" s="56">
        <v>0.40089999999999998</v>
      </c>
      <c r="I103" s="56">
        <v>0.50680000000000003</v>
      </c>
      <c r="M103" s="56">
        <v>0.47520000000000001</v>
      </c>
      <c r="N103" s="56">
        <v>0.51480000000000004</v>
      </c>
      <c r="O103" s="56">
        <v>0.50839999999999996</v>
      </c>
      <c r="P103" s="56">
        <v>0.38350000000000001</v>
      </c>
      <c r="Q103" s="56">
        <v>0.43830000000000002</v>
      </c>
      <c r="R103" s="56">
        <v>0.44280000000000003</v>
      </c>
      <c r="S103" s="56">
        <v>0.437</v>
      </c>
      <c r="T103" s="56">
        <v>0.45889999999999997</v>
      </c>
      <c r="U103" s="56">
        <v>0.47589999999999999</v>
      </c>
      <c r="V103" s="56">
        <v>0.49590000000000001</v>
      </c>
      <c r="W103" s="56">
        <v>0.50829999999999997</v>
      </c>
      <c r="Z103" s="56">
        <v>0.45860000000000001</v>
      </c>
      <c r="AA103" s="56">
        <v>0.47710000000000002</v>
      </c>
      <c r="AB103" s="55">
        <v>0.50619999999999998</v>
      </c>
      <c r="AC103" s="55">
        <v>0.44479999999999997</v>
      </c>
      <c r="AD103" s="55">
        <v>0.39050000000000001</v>
      </c>
      <c r="AE103" s="55">
        <v>0.40160000000000001</v>
      </c>
      <c r="AG103" s="57">
        <v>0.42459999999999998</v>
      </c>
      <c r="AH103" s="57">
        <v>0.42049999999999998</v>
      </c>
      <c r="AI103" s="57">
        <v>0.48970000000000002</v>
      </c>
      <c r="AL103" s="58" t="s">
        <v>71</v>
      </c>
    </row>
    <row r="104" spans="1:38" x14ac:dyDescent="0.25">
      <c r="A104" s="61" t="s">
        <v>109</v>
      </c>
      <c r="J104" s="56">
        <v>0.38329999999999997</v>
      </c>
      <c r="K104" s="56">
        <v>0.44790000000000002</v>
      </c>
      <c r="M104" s="56">
        <v>0.41199999999999998</v>
      </c>
      <c r="N104" s="56">
        <v>0.43459999999999999</v>
      </c>
      <c r="O104" s="56">
        <v>0.4728</v>
      </c>
      <c r="S104" s="56">
        <v>0.43099999999999999</v>
      </c>
      <c r="T104" s="56">
        <v>0.43809999999999999</v>
      </c>
      <c r="U104" s="56">
        <v>0.38690000000000002</v>
      </c>
      <c r="V104" s="56">
        <v>0.45700000000000002</v>
      </c>
      <c r="W104" s="56">
        <v>0.32750000000000001</v>
      </c>
      <c r="X104" s="56">
        <v>0.38119999999999998</v>
      </c>
      <c r="Z104" s="56">
        <v>0.4355</v>
      </c>
      <c r="AA104" s="56">
        <v>0.46920000000000001</v>
      </c>
      <c r="AB104" s="55">
        <v>0.4254</v>
      </c>
      <c r="AC104" s="55">
        <v>0.37919999999999998</v>
      </c>
      <c r="AD104" s="55">
        <v>0.308</v>
      </c>
      <c r="AE104" s="55">
        <v>0.49180000000000001</v>
      </c>
      <c r="AF104" s="55">
        <v>0.34510000000000002</v>
      </c>
      <c r="AG104" s="57">
        <v>0.31979999999999997</v>
      </c>
      <c r="AH104" s="57">
        <v>0.39279999999999998</v>
      </c>
      <c r="AI104" s="57">
        <v>0.40339999999999998</v>
      </c>
      <c r="AJ104" s="57">
        <v>0.38069999999999998</v>
      </c>
      <c r="AL104" s="58" t="s">
        <v>109</v>
      </c>
    </row>
    <row r="105" spans="1:38" x14ac:dyDescent="0.25">
      <c r="A105" s="54" t="s">
        <v>10</v>
      </c>
      <c r="B105" s="55">
        <v>0.57850000000000001</v>
      </c>
      <c r="C105" s="55">
        <v>0.47389999999999999</v>
      </c>
      <c r="D105" s="55">
        <v>0.47099999999999997</v>
      </c>
      <c r="E105" s="55">
        <v>0.54369999999999996</v>
      </c>
      <c r="F105" s="55">
        <v>0.57850000000000001</v>
      </c>
      <c r="G105" s="55">
        <v>0.56810000000000005</v>
      </c>
      <c r="H105" s="56">
        <v>0.56969999999999998</v>
      </c>
      <c r="I105" s="56">
        <v>0.53510000000000002</v>
      </c>
      <c r="J105" s="56">
        <v>0.52929999999999999</v>
      </c>
      <c r="K105" s="56">
        <v>0.499</v>
      </c>
      <c r="L105" s="56">
        <v>0.62290000000000001</v>
      </c>
      <c r="M105" s="56">
        <v>0.62860000000000005</v>
      </c>
      <c r="N105" s="56">
        <v>0.51980000000000004</v>
      </c>
      <c r="Z105" s="56">
        <v>0.50580000000000003</v>
      </c>
      <c r="AA105" s="56">
        <v>0.55600000000000005</v>
      </c>
      <c r="AB105" s="55">
        <v>0.56669999999999998</v>
      </c>
      <c r="AC105" s="55">
        <v>0.56910000000000005</v>
      </c>
      <c r="AD105" s="55">
        <v>0.50790000000000002</v>
      </c>
      <c r="AE105" s="55">
        <v>0.60650000000000004</v>
      </c>
      <c r="AF105" s="55">
        <v>0.4889</v>
      </c>
      <c r="AG105" s="57">
        <v>0.51600000000000001</v>
      </c>
      <c r="AH105" s="57">
        <v>0.66659999999999997</v>
      </c>
      <c r="AI105" s="57">
        <v>0.53069999999999995</v>
      </c>
      <c r="AL105" s="58" t="s">
        <v>10</v>
      </c>
    </row>
    <row r="106" spans="1:38" x14ac:dyDescent="0.25">
      <c r="A106" s="54" t="s">
        <v>78</v>
      </c>
      <c r="B106" s="55">
        <v>0.50309999999999999</v>
      </c>
      <c r="C106" s="55">
        <v>0.57420000000000004</v>
      </c>
      <c r="D106" s="55">
        <v>0.50770000000000004</v>
      </c>
      <c r="F106" s="55">
        <v>0.50309999999999999</v>
      </c>
      <c r="G106" s="55">
        <v>0.57650000000000001</v>
      </c>
      <c r="H106" s="56">
        <v>0.49259999999999998</v>
      </c>
      <c r="K106" s="56">
        <v>0.41439999999999999</v>
      </c>
      <c r="AL106" s="58" t="s">
        <v>78</v>
      </c>
    </row>
    <row r="107" spans="1:38" x14ac:dyDescent="0.25">
      <c r="A107" s="54" t="s">
        <v>106</v>
      </c>
      <c r="B107" s="55">
        <v>0.53620000000000001</v>
      </c>
      <c r="C107" s="55">
        <v>0.48359999999999997</v>
      </c>
      <c r="D107" s="55">
        <v>0.45839999999999997</v>
      </c>
      <c r="F107" s="55">
        <v>0.53620000000000001</v>
      </c>
      <c r="AL107" s="58" t="s">
        <v>360</v>
      </c>
    </row>
    <row r="108" spans="1:38" x14ac:dyDescent="0.25">
      <c r="A108" s="54" t="s">
        <v>74</v>
      </c>
      <c r="B108" s="55"/>
      <c r="G108" s="55">
        <v>0.4496</v>
      </c>
      <c r="H108" s="56">
        <v>0.46689999999999998</v>
      </c>
      <c r="I108" s="56">
        <v>0.51859999999999995</v>
      </c>
      <c r="J108" s="56">
        <v>0.48730000000000001</v>
      </c>
      <c r="K108" s="56">
        <v>0.54979999999999996</v>
      </c>
      <c r="L108" s="56">
        <v>0.54010000000000002</v>
      </c>
      <c r="M108" s="56">
        <v>0.50270000000000004</v>
      </c>
      <c r="N108" s="56">
        <v>0.54810000000000003</v>
      </c>
      <c r="O108" s="56">
        <v>0.46010000000000001</v>
      </c>
      <c r="P108" s="56">
        <v>0.37219999999999998</v>
      </c>
      <c r="Q108" s="56">
        <v>0.4904</v>
      </c>
      <c r="R108" s="56">
        <v>0.45829999999999999</v>
      </c>
      <c r="S108" s="56">
        <v>0.44950000000000001</v>
      </c>
      <c r="T108" s="56">
        <v>0.49490000000000001</v>
      </c>
      <c r="U108" s="56">
        <v>0.5655</v>
      </c>
      <c r="V108" s="56">
        <v>0.496</v>
      </c>
      <c r="W108" s="56">
        <v>0.4405</v>
      </c>
      <c r="X108" s="56">
        <v>0.56020000000000003</v>
      </c>
      <c r="Y108" s="56">
        <v>0.44579999999999997</v>
      </c>
      <c r="Z108" s="56">
        <v>0.48130000000000001</v>
      </c>
      <c r="AA108" s="56">
        <v>0.49869999999999998</v>
      </c>
      <c r="AB108" s="55">
        <v>0.439</v>
      </c>
      <c r="AC108" s="55">
        <v>0.44800000000000001</v>
      </c>
      <c r="AD108" s="55">
        <v>0.51990000000000003</v>
      </c>
      <c r="AE108" s="55">
        <v>0.46800000000000003</v>
      </c>
      <c r="AF108" s="55">
        <v>0.47449999999999998</v>
      </c>
      <c r="AG108" s="57">
        <v>0.47949999999999998</v>
      </c>
      <c r="AH108" s="57">
        <v>0.53120000000000001</v>
      </c>
      <c r="AI108" s="57">
        <v>0.58889999999999998</v>
      </c>
      <c r="AJ108" s="57">
        <v>0.46300000000000002</v>
      </c>
      <c r="AL108" s="58" t="s">
        <v>74</v>
      </c>
    </row>
    <row r="109" spans="1:38" x14ac:dyDescent="0.25">
      <c r="A109" s="66" t="s">
        <v>102</v>
      </c>
      <c r="U109" s="56">
        <v>0.496</v>
      </c>
      <c r="AL109" s="58" t="s">
        <v>102</v>
      </c>
    </row>
    <row r="113" spans="6:38" x14ac:dyDescent="0.25">
      <c r="AL113" s="49"/>
    </row>
    <row r="114" spans="6:38" x14ac:dyDescent="0.25">
      <c r="AL114" s="49"/>
    </row>
    <row r="115" spans="6:38" x14ac:dyDescent="0.25">
      <c r="AL115" s="49"/>
    </row>
    <row r="116" spans="6:38" x14ac:dyDescent="0.25">
      <c r="AL116" s="49"/>
    </row>
    <row r="117" spans="6:38" x14ac:dyDescent="0.25">
      <c r="AL117" s="49"/>
    </row>
    <row r="118" spans="6:38" x14ac:dyDescent="0.25">
      <c r="AL118" s="49"/>
    </row>
    <row r="119" spans="6:38" x14ac:dyDescent="0.25">
      <c r="AL119" s="49"/>
    </row>
    <row r="120" spans="6:38" x14ac:dyDescent="0.25">
      <c r="AL120" s="49"/>
    </row>
    <row r="121" spans="6:38" x14ac:dyDescent="0.25">
      <c r="F121" s="55"/>
      <c r="AL121" s="49"/>
    </row>
    <row r="122" spans="6:38" x14ac:dyDescent="0.25">
      <c r="AL122" s="49"/>
    </row>
    <row r="123" spans="6:38" x14ac:dyDescent="0.25">
      <c r="AL123" s="49"/>
    </row>
    <row r="124" spans="6:38" x14ac:dyDescent="0.25">
      <c r="AL124" s="49"/>
    </row>
    <row r="125" spans="6:38" x14ac:dyDescent="0.25">
      <c r="AL125" s="49"/>
    </row>
    <row r="126" spans="6:38" x14ac:dyDescent="0.25">
      <c r="AL126" s="49"/>
    </row>
    <row r="127" spans="6:38" x14ac:dyDescent="0.25">
      <c r="AL127" s="49"/>
    </row>
    <row r="128" spans="6:38" x14ac:dyDescent="0.25">
      <c r="AL128" s="49"/>
    </row>
    <row r="129" spans="7:38" x14ac:dyDescent="0.25">
      <c r="AH129" s="57"/>
      <c r="AL129" s="49"/>
    </row>
    <row r="130" spans="7:38" x14ac:dyDescent="0.25">
      <c r="V130" s="56">
        <v>0.60419999999999996</v>
      </c>
      <c r="AG130" s="55"/>
      <c r="AH130" s="57"/>
      <c r="AI130" s="57"/>
      <c r="AL130" s="49"/>
    </row>
    <row r="131" spans="7:38" x14ac:dyDescent="0.25">
      <c r="AG131" s="55"/>
      <c r="AH131" s="55"/>
      <c r="AI131" s="55"/>
      <c r="AL131" s="49"/>
    </row>
    <row r="132" spans="7:38" x14ac:dyDescent="0.25">
      <c r="G132" s="64"/>
      <c r="AL132" s="49"/>
    </row>
    <row r="133" spans="7:38" x14ac:dyDescent="0.25">
      <c r="H133" s="56"/>
      <c r="AG133" s="55"/>
      <c r="AH133" s="55"/>
      <c r="AI133" s="55"/>
      <c r="AL133" s="49"/>
    </row>
    <row r="134" spans="7:38" x14ac:dyDescent="0.25">
      <c r="I134" s="56"/>
      <c r="AG134" s="55"/>
      <c r="AH134" s="55"/>
      <c r="AL134" s="49"/>
    </row>
    <row r="135" spans="7:38" x14ac:dyDescent="0.25">
      <c r="AG135" s="55"/>
      <c r="AI135" s="55"/>
      <c r="AL135" s="49"/>
    </row>
    <row r="136" spans="7:38" x14ac:dyDescent="0.25">
      <c r="AI136" s="55"/>
      <c r="AL136" s="49"/>
    </row>
    <row r="137" spans="7:38" x14ac:dyDescent="0.25">
      <c r="AG137" s="55"/>
      <c r="AH137" s="55"/>
      <c r="AI137" s="55"/>
      <c r="AL137" s="49"/>
    </row>
    <row r="138" spans="7:38" x14ac:dyDescent="0.25">
      <c r="AG138" s="55"/>
      <c r="AH138" s="55"/>
      <c r="AI138" s="55"/>
      <c r="AL138" s="49"/>
    </row>
    <row r="139" spans="7:38" x14ac:dyDescent="0.25">
      <c r="AG139" s="55"/>
      <c r="AH139" s="55"/>
      <c r="AI139" s="55"/>
      <c r="AL139" s="49"/>
    </row>
    <row r="140" spans="7:38" x14ac:dyDescent="0.25">
      <c r="AG140" s="55"/>
      <c r="AH140" s="55"/>
      <c r="AI140" s="55"/>
      <c r="AL140" s="49"/>
    </row>
    <row r="141" spans="7:38" x14ac:dyDescent="0.25">
      <c r="AG141" s="55"/>
      <c r="AH141" s="55"/>
      <c r="AI141" s="55"/>
      <c r="AL141" s="49"/>
    </row>
    <row r="142" spans="7:38" x14ac:dyDescent="0.25">
      <c r="AI142" s="55"/>
      <c r="AL142" s="49"/>
    </row>
    <row r="143" spans="7:38" x14ac:dyDescent="0.25">
      <c r="AG143" s="55"/>
      <c r="AI143" s="55"/>
      <c r="AL143" s="49"/>
    </row>
    <row r="144" spans="7:38" x14ac:dyDescent="0.25">
      <c r="AG144" s="55"/>
      <c r="AI144" s="55"/>
      <c r="AL144" s="49"/>
    </row>
    <row r="145" spans="33:38" x14ac:dyDescent="0.25">
      <c r="AG145" s="55"/>
      <c r="AH145" s="55"/>
      <c r="AI145" s="55"/>
      <c r="AL145" s="49"/>
    </row>
    <row r="146" spans="33:38" x14ac:dyDescent="0.25">
      <c r="AL146" s="49"/>
    </row>
    <row r="147" spans="33:38" x14ac:dyDescent="0.25">
      <c r="AI147" s="55"/>
      <c r="AL147" s="49"/>
    </row>
    <row r="148" spans="33:38" x14ac:dyDescent="0.25">
      <c r="AH148" s="55"/>
      <c r="AL148" s="49"/>
    </row>
    <row r="149" spans="33:38" x14ac:dyDescent="0.25">
      <c r="AG149" s="55"/>
      <c r="AL149" s="49"/>
    </row>
    <row r="150" spans="33:38" x14ac:dyDescent="0.25">
      <c r="AG150" s="55"/>
      <c r="AL150" s="49"/>
    </row>
    <row r="151" spans="33:38" x14ac:dyDescent="0.25">
      <c r="AI151" s="55"/>
      <c r="AL151" s="49"/>
    </row>
    <row r="152" spans="33:38" x14ac:dyDescent="0.25">
      <c r="AL152" s="49"/>
    </row>
    <row r="153" spans="33:38" x14ac:dyDescent="0.25">
      <c r="AL153" s="49"/>
    </row>
    <row r="154" spans="33:38" x14ac:dyDescent="0.25">
      <c r="AL154" s="49"/>
    </row>
    <row r="155" spans="33:38" x14ac:dyDescent="0.25">
      <c r="AL155" s="49"/>
    </row>
    <row r="156" spans="33:38" x14ac:dyDescent="0.25">
      <c r="AL156" s="49"/>
    </row>
    <row r="157" spans="33:38" x14ac:dyDescent="0.25">
      <c r="AL157" s="49"/>
    </row>
    <row r="158" spans="33:38" x14ac:dyDescent="0.25">
      <c r="AL158" s="49"/>
    </row>
    <row r="159" spans="33:38" x14ac:dyDescent="0.25">
      <c r="AL159" s="49"/>
    </row>
    <row r="160" spans="33:38" x14ac:dyDescent="0.25">
      <c r="AL160" s="49"/>
    </row>
    <row r="161" spans="6:38" x14ac:dyDescent="0.25">
      <c r="AL161" s="49"/>
    </row>
    <row r="162" spans="6:38" x14ac:dyDescent="0.25">
      <c r="AL162" s="49"/>
    </row>
    <row r="163" spans="6:38" x14ac:dyDescent="0.25">
      <c r="AL163" s="49"/>
    </row>
    <row r="164" spans="6:38" x14ac:dyDescent="0.25">
      <c r="AL164" s="49"/>
    </row>
    <row r="165" spans="6:38" x14ac:dyDescent="0.25">
      <c r="AL165" s="49"/>
    </row>
    <row r="166" spans="6:38" x14ac:dyDescent="0.25">
      <c r="AL166" s="49"/>
    </row>
    <row r="167" spans="6:38" x14ac:dyDescent="0.25">
      <c r="AL167" s="49"/>
    </row>
    <row r="168" spans="6:38" x14ac:dyDescent="0.25">
      <c r="AL168" s="49"/>
    </row>
    <row r="169" spans="6:38" x14ac:dyDescent="0.25">
      <c r="AL169" s="49"/>
    </row>
    <row r="170" spans="6:38" x14ac:dyDescent="0.25">
      <c r="AL170" s="49"/>
    </row>
    <row r="171" spans="6:38" x14ac:dyDescent="0.25">
      <c r="AL171" s="49"/>
    </row>
    <row r="172" spans="6:38" x14ac:dyDescent="0.25">
      <c r="AL172" s="49"/>
    </row>
    <row r="173" spans="6:38" x14ac:dyDescent="0.25">
      <c r="AL173" s="49"/>
    </row>
    <row r="174" spans="6:38" x14ac:dyDescent="0.25">
      <c r="F174" s="55"/>
      <c r="AL174" s="49"/>
    </row>
    <row r="175" spans="6:38" x14ac:dyDescent="0.25">
      <c r="AL175" s="49"/>
    </row>
    <row r="176" spans="6:38" x14ac:dyDescent="0.25">
      <c r="AL176" s="49"/>
    </row>
    <row r="177" spans="38:38" x14ac:dyDescent="0.25">
      <c r="AL177" s="49"/>
    </row>
    <row r="178" spans="38:38" x14ac:dyDescent="0.25">
      <c r="AL178" s="49"/>
    </row>
    <row r="179" spans="38:38" x14ac:dyDescent="0.25">
      <c r="AL179" s="49"/>
    </row>
    <row r="180" spans="38:38" x14ac:dyDescent="0.25">
      <c r="AL180" s="49"/>
    </row>
    <row r="181" spans="38:38" x14ac:dyDescent="0.25">
      <c r="AL181" s="49"/>
    </row>
    <row r="182" spans="38:38" x14ac:dyDescent="0.25">
      <c r="AL182" s="49"/>
    </row>
    <row r="183" spans="38:38" x14ac:dyDescent="0.25">
      <c r="AL183" s="49"/>
    </row>
    <row r="184" spans="38:38" x14ac:dyDescent="0.25">
      <c r="AL184" s="49"/>
    </row>
    <row r="185" spans="38:38" x14ac:dyDescent="0.25">
      <c r="AL185" s="49"/>
    </row>
    <row r="186" spans="38:38" x14ac:dyDescent="0.25">
      <c r="AL186" s="49"/>
    </row>
    <row r="187" spans="38:38" x14ac:dyDescent="0.25">
      <c r="AL187" s="49"/>
    </row>
    <row r="188" spans="38:38" x14ac:dyDescent="0.25">
      <c r="AL188" s="49"/>
    </row>
    <row r="189" spans="38:38" x14ac:dyDescent="0.25">
      <c r="AL189" s="49"/>
    </row>
    <row r="190" spans="38:38" x14ac:dyDescent="0.25">
      <c r="AL190" s="49"/>
    </row>
    <row r="191" spans="38:38" x14ac:dyDescent="0.25">
      <c r="AL191" s="49"/>
    </row>
    <row r="192" spans="38:38" x14ac:dyDescent="0.25">
      <c r="AL192" s="49"/>
    </row>
    <row r="193" spans="38:38" x14ac:dyDescent="0.25">
      <c r="AL193" s="49"/>
    </row>
    <row r="194" spans="38:38" x14ac:dyDescent="0.25">
      <c r="AL194" s="49"/>
    </row>
    <row r="195" spans="38:38" x14ac:dyDescent="0.25">
      <c r="AL195" s="49"/>
    </row>
    <row r="196" spans="38:38" x14ac:dyDescent="0.25">
      <c r="AL196" s="49"/>
    </row>
    <row r="197" spans="38:38" x14ac:dyDescent="0.25">
      <c r="AL197" s="49"/>
    </row>
    <row r="198" spans="38:38" x14ac:dyDescent="0.25">
      <c r="AL198" s="49"/>
    </row>
    <row r="199" spans="38:38" x14ac:dyDescent="0.25">
      <c r="AL199" s="49"/>
    </row>
    <row r="200" spans="38:38" x14ac:dyDescent="0.25">
      <c r="AL200" s="49"/>
    </row>
    <row r="201" spans="38:38" x14ac:dyDescent="0.25">
      <c r="AL201" s="49"/>
    </row>
    <row r="202" spans="38:38" x14ac:dyDescent="0.25">
      <c r="AL202" s="49"/>
    </row>
    <row r="203" spans="38:38" x14ac:dyDescent="0.25">
      <c r="AL203" s="49"/>
    </row>
    <row r="204" spans="38:38" x14ac:dyDescent="0.25">
      <c r="AL204" s="49"/>
    </row>
    <row r="205" spans="38:38" x14ac:dyDescent="0.25">
      <c r="AL205" s="49"/>
    </row>
    <row r="206" spans="38:38" x14ac:dyDescent="0.25">
      <c r="AL206" s="49"/>
    </row>
    <row r="207" spans="38:38" x14ac:dyDescent="0.25">
      <c r="AL207" s="49"/>
    </row>
    <row r="208" spans="38:38" x14ac:dyDescent="0.25">
      <c r="AL208" s="49"/>
    </row>
    <row r="209" spans="38:38" x14ac:dyDescent="0.25">
      <c r="AL209" s="49"/>
    </row>
    <row r="210" spans="38:38" x14ac:dyDescent="0.25">
      <c r="AL210" s="49"/>
    </row>
    <row r="211" spans="38:38" x14ac:dyDescent="0.25">
      <c r="AL211" s="49"/>
    </row>
    <row r="212" spans="38:38" x14ac:dyDescent="0.25">
      <c r="AL212" s="49"/>
    </row>
    <row r="213" spans="38:38" x14ac:dyDescent="0.25">
      <c r="AL213" s="49"/>
    </row>
    <row r="214" spans="38:38" x14ac:dyDescent="0.25">
      <c r="AL214" s="49"/>
    </row>
    <row r="215" spans="38:38" x14ac:dyDescent="0.25">
      <c r="AL215" s="49"/>
    </row>
    <row r="216" spans="38:38" x14ac:dyDescent="0.25">
      <c r="AL216" s="49"/>
    </row>
    <row r="217" spans="38:38" x14ac:dyDescent="0.25">
      <c r="AL217" s="49"/>
    </row>
    <row r="218" spans="38:38" x14ac:dyDescent="0.25">
      <c r="AL218" s="49"/>
    </row>
    <row r="219" spans="38:38" x14ac:dyDescent="0.25">
      <c r="AL219" s="49"/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5"/>
  <sheetViews>
    <sheetView workbookViewId="0">
      <selection sqref="A1:XFD1048576"/>
    </sheetView>
  </sheetViews>
  <sheetFormatPr defaultRowHeight="15" x14ac:dyDescent="0.25"/>
  <cols>
    <col min="1" max="1" width="8.5703125" style="2" bestFit="1" customWidth="1"/>
    <col min="15" max="15" width="9.140625" style="48"/>
    <col min="27" max="27" width="9.140625" style="48"/>
    <col min="39" max="39" width="9.140625" style="48"/>
    <col min="40" max="40" width="10.5703125" bestFit="1" customWidth="1"/>
    <col min="41" max="41" width="8.5703125" style="2" bestFit="1" customWidth="1"/>
    <col min="43" max="43" width="10.5703125" style="226" bestFit="1" customWidth="1"/>
    <col min="44" max="44" width="8.5703125" style="2" bestFit="1" customWidth="1"/>
  </cols>
  <sheetData>
    <row r="1" spans="1:50" x14ac:dyDescent="0.25">
      <c r="A1" s="2" t="s">
        <v>500</v>
      </c>
      <c r="B1" s="35" t="str">
        <f>'reken 1'!B1</f>
        <v>4 mei</v>
      </c>
      <c r="C1" s="35" t="str">
        <f>'reken 1'!C1</f>
        <v>11 mei</v>
      </c>
      <c r="D1" s="35" t="str">
        <f>'reken 1'!D1</f>
        <v>18 mei</v>
      </c>
      <c r="E1" s="35" t="str">
        <f>'reken 1'!E1</f>
        <v>25 mei</v>
      </c>
      <c r="F1" s="35" t="str">
        <f>'reken 1'!F1</f>
        <v>1 jun</v>
      </c>
      <c r="G1" s="35" t="str">
        <f>'reken 1'!G1</f>
        <v>8 jun</v>
      </c>
      <c r="H1" s="35" t="str">
        <f>'reken 1'!H1</f>
        <v>15 jun</v>
      </c>
      <c r="I1" s="35">
        <f>'reken 1'!I1</f>
        <v>44004</v>
      </c>
      <c r="J1" s="35">
        <f>'reken 1'!J1</f>
        <v>44011</v>
      </c>
      <c r="K1" s="35">
        <f>'reken 1'!K1</f>
        <v>44018</v>
      </c>
      <c r="L1" s="35">
        <f>'reken 1'!L1</f>
        <v>44025</v>
      </c>
      <c r="M1" s="35">
        <f>'reken 1'!M1</f>
        <v>44032</v>
      </c>
      <c r="N1" s="35">
        <f>'reken 1'!N1</f>
        <v>44039</v>
      </c>
      <c r="O1" s="47"/>
      <c r="P1" s="35">
        <f>'reken 1'!O1</f>
        <v>44046</v>
      </c>
      <c r="Q1" s="35">
        <f>'reken 1'!P1</f>
        <v>44053</v>
      </c>
      <c r="R1" s="35">
        <f>'reken 1'!Q1</f>
        <v>44060</v>
      </c>
      <c r="S1" s="35">
        <f>'reken 1'!R1</f>
        <v>44067</v>
      </c>
      <c r="T1" s="35">
        <f>'reken 1'!S1</f>
        <v>44074</v>
      </c>
      <c r="U1" s="35">
        <f>'reken 1'!T1</f>
        <v>44081</v>
      </c>
      <c r="V1" s="35">
        <f>'reken 1'!U1</f>
        <v>44088</v>
      </c>
      <c r="W1" s="35">
        <f>'reken 1'!V1</f>
        <v>44095</v>
      </c>
      <c r="X1" s="35">
        <f>'reken 1'!W1</f>
        <v>44102</v>
      </c>
      <c r="Y1" s="35">
        <f>'reken 1'!X1</f>
        <v>44109</v>
      </c>
      <c r="Z1" s="35">
        <f>'reken 1'!Y1</f>
        <v>44116</v>
      </c>
      <c r="AA1" s="47"/>
      <c r="AB1" s="35">
        <f>'reken 1'!Z1</f>
        <v>44123</v>
      </c>
      <c r="AC1" s="35">
        <f>'reken 1'!AA1</f>
        <v>44130</v>
      </c>
      <c r="AD1" s="35">
        <f>'reken 1'!AB1</f>
        <v>44137</v>
      </c>
      <c r="AE1" s="35">
        <f>'reken 1'!AC1</f>
        <v>44144</v>
      </c>
      <c r="AF1" s="35">
        <f>'reken 1'!AD1</f>
        <v>44151</v>
      </c>
      <c r="AG1" s="35">
        <f>'reken 1'!AE1</f>
        <v>44158</v>
      </c>
      <c r="AH1" s="35">
        <f>'reken 1'!AF1</f>
        <v>44165</v>
      </c>
      <c r="AI1" s="35">
        <f>'reken 1'!AG1</f>
        <v>44172</v>
      </c>
      <c r="AJ1" s="35">
        <f>'reken 1'!AH1</f>
        <v>44179</v>
      </c>
      <c r="AK1" s="35">
        <f>'reken 1'!AI1</f>
        <v>44186</v>
      </c>
      <c r="AL1" s="35">
        <f>'reken 1'!AJ1</f>
        <v>44193</v>
      </c>
      <c r="AO1" s="2" t="s">
        <v>500</v>
      </c>
      <c r="AR1" s="2" t="s">
        <v>500</v>
      </c>
      <c r="AT1" t="s">
        <v>524</v>
      </c>
    </row>
    <row r="2" spans="1:50" x14ac:dyDescent="0.25">
      <c r="A2" s="4" t="s">
        <v>20</v>
      </c>
      <c r="B2">
        <f>IF('reken 1'!B2&gt;2%,1,0)</f>
        <v>1</v>
      </c>
      <c r="C2">
        <f>IF('reken 1'!C2&gt;2%,1,0)</f>
        <v>1</v>
      </c>
      <c r="D2">
        <f>IF('reken 1'!D2&gt;2%,1,0)</f>
        <v>1</v>
      </c>
      <c r="E2">
        <f>IF('reken 1'!E2&gt;2%,1,0)</f>
        <v>1</v>
      </c>
      <c r="F2">
        <f>IF('reken 1'!F2&gt;2%,1,0)</f>
        <v>1</v>
      </c>
      <c r="G2">
        <f>IF('reken 1'!G2&gt;2%,1,0)</f>
        <v>1</v>
      </c>
      <c r="H2">
        <f>IF('reken 1'!H2&gt;2%,1,0)</f>
        <v>1</v>
      </c>
      <c r="I2">
        <f>IF('reken 1'!I2&gt;2%,1,0)</f>
        <v>1</v>
      </c>
      <c r="J2">
        <f>IF('reken 1'!J2&gt;2%,1,0)</f>
        <v>1</v>
      </c>
      <c r="K2">
        <f>IF('reken 1'!K2&gt;2%,1,0)</f>
        <v>1</v>
      </c>
      <c r="L2">
        <f>IF('reken 1'!L2&gt;2%,1,0)</f>
        <v>1</v>
      </c>
      <c r="M2">
        <f>IF('reken 1'!M2&gt;2%,1,0)</f>
        <v>1</v>
      </c>
      <c r="N2">
        <f>IF('reken 1'!N2&gt;2%,1,0)</f>
        <v>1</v>
      </c>
      <c r="O2" s="48">
        <f>SUM(B2:N2)</f>
        <v>13</v>
      </c>
      <c r="P2">
        <f>IF('reken 1'!O2&gt;2%,1,0)</f>
        <v>1</v>
      </c>
      <c r="Q2">
        <f>IF('reken 1'!P2&gt;2%,1,0)</f>
        <v>1</v>
      </c>
      <c r="R2">
        <f>IF('reken 1'!Q2&gt;2%,1,0)</f>
        <v>1</v>
      </c>
      <c r="S2">
        <f>IF('reken 1'!R2&gt;2%,1,0)</f>
        <v>1</v>
      </c>
      <c r="T2">
        <f>IF('reken 1'!S2&gt;2%,1,0)</f>
        <v>0</v>
      </c>
      <c r="U2">
        <f>IF('reken 1'!T2&gt;2%,1,0)</f>
        <v>1</v>
      </c>
      <c r="V2">
        <f>IF('reken 1'!U2&gt;2%,1,0)</f>
        <v>1</v>
      </c>
      <c r="W2">
        <f>IF('reken 1'!V2&gt;2%,1,0)</f>
        <v>1</v>
      </c>
      <c r="X2">
        <f>IF('reken 1'!W2&gt;2%,1,0)</f>
        <v>1</v>
      </c>
      <c r="Y2">
        <f>IF('reken 1'!X2&gt;2%,1,0)</f>
        <v>1</v>
      </c>
      <c r="Z2">
        <f>IF('reken 1'!Y2&gt;2%,1,0)</f>
        <v>1</v>
      </c>
      <c r="AA2" s="48">
        <f>SUM(P2:Z2)</f>
        <v>10</v>
      </c>
      <c r="AB2">
        <f>IF('reken 1'!Z2,1,0)</f>
        <v>1</v>
      </c>
      <c r="AC2">
        <f>IF('reken 1'!AA2,1,0)</f>
        <v>1</v>
      </c>
      <c r="AD2">
        <f>IF('reken 1'!AB2,1,0)</f>
        <v>1</v>
      </c>
      <c r="AE2">
        <f>IF('reken 1'!AC2,1,0)</f>
        <v>1</v>
      </c>
      <c r="AF2">
        <f>IF('reken 1'!AD2,1,0)</f>
        <v>1</v>
      </c>
      <c r="AG2">
        <f>IF('reken 1'!AE2,1,0)</f>
        <v>1</v>
      </c>
      <c r="AH2">
        <f>IF('reken 1'!AF2,1,0)</f>
        <v>1</v>
      </c>
      <c r="AI2">
        <f>IF('reken 1'!AG2,1,0)</f>
        <v>1</v>
      </c>
      <c r="AJ2">
        <f>IF('reken 1'!AH2,1,0)</f>
        <v>1</v>
      </c>
      <c r="AK2">
        <f>IF('reken 1'!AI2,1,0)</f>
        <v>1</v>
      </c>
      <c r="AL2">
        <f>IF('reken 1'!AJ2,1,0)</f>
        <v>1</v>
      </c>
      <c r="AM2" s="48">
        <f>SUM(AB2:AL2)</f>
        <v>11</v>
      </c>
      <c r="AN2">
        <f>(AM2+AA2+O2)</f>
        <v>34</v>
      </c>
      <c r="AO2" s="4" t="s">
        <v>20</v>
      </c>
      <c r="AQ2" s="226">
        <v>1</v>
      </c>
      <c r="AR2" s="4" t="s">
        <v>46</v>
      </c>
      <c r="AT2">
        <v>1</v>
      </c>
      <c r="AU2" t="s">
        <v>525</v>
      </c>
      <c r="AV2">
        <v>35</v>
      </c>
      <c r="AW2" t="s">
        <v>526</v>
      </c>
      <c r="AX2">
        <f>AT2*AV2</f>
        <v>35</v>
      </c>
    </row>
    <row r="3" spans="1:50" x14ac:dyDescent="0.25">
      <c r="A3" s="4" t="s">
        <v>40</v>
      </c>
      <c r="B3">
        <f>IF('reken 1'!B3&gt;2%,1,0)</f>
        <v>0</v>
      </c>
      <c r="C3">
        <f>IF('reken 1'!C3&gt;2%,1,0)</f>
        <v>0</v>
      </c>
      <c r="D3">
        <f>IF('reken 1'!D3&gt;2%,1,0)</f>
        <v>1</v>
      </c>
      <c r="E3">
        <f>IF('reken 1'!E3&gt;2%,1,0)</f>
        <v>1</v>
      </c>
      <c r="F3">
        <f>IF('reken 1'!F3&gt;2%,1,0)</f>
        <v>0</v>
      </c>
      <c r="G3">
        <f>IF('reken 1'!G3&gt;2%,1,0)</f>
        <v>1</v>
      </c>
      <c r="H3">
        <f>IF('reken 1'!H3&gt;2%,1,0)</f>
        <v>0</v>
      </c>
      <c r="I3">
        <f>IF('reken 1'!I3&gt;2%,1,0)</f>
        <v>0</v>
      </c>
      <c r="J3">
        <f>IF('reken 1'!J3&gt;2%,1,0)</f>
        <v>1</v>
      </c>
      <c r="K3">
        <f>IF('reken 1'!K3&gt;2%,1,0)</f>
        <v>1</v>
      </c>
      <c r="L3">
        <f>IF('reken 1'!L3&gt;2%,1,0)</f>
        <v>0</v>
      </c>
      <c r="M3">
        <f>IF('reken 1'!M3&gt;2%,1,0)</f>
        <v>1</v>
      </c>
      <c r="N3">
        <f>IF('reken 1'!N3&gt;2%,1,0)</f>
        <v>1</v>
      </c>
      <c r="O3" s="48">
        <f t="shared" ref="O3:O66" si="0">SUM(B3:N3)</f>
        <v>7</v>
      </c>
      <c r="P3">
        <f>IF('reken 1'!O3&gt;2%,1,0)</f>
        <v>0</v>
      </c>
      <c r="Q3">
        <f>IF('reken 1'!P3&gt;2%,1,0)</f>
        <v>1</v>
      </c>
      <c r="R3">
        <f>IF('reken 1'!Q3&gt;2%,1,0)</f>
        <v>1</v>
      </c>
      <c r="S3">
        <f>IF('reken 1'!R3&gt;2%,1,0)</f>
        <v>1</v>
      </c>
      <c r="T3">
        <f>IF('reken 1'!S3&gt;2%,1,0)</f>
        <v>1</v>
      </c>
      <c r="U3">
        <f>IF('reken 1'!T3&gt;2%,1,0)</f>
        <v>1</v>
      </c>
      <c r="V3">
        <f>IF('reken 1'!U3&gt;2%,1,0)</f>
        <v>0</v>
      </c>
      <c r="W3">
        <f>IF('reken 1'!V3&gt;2%,1,0)</f>
        <v>0</v>
      </c>
      <c r="X3">
        <f>IF('reken 1'!W3&gt;2%,1,0)</f>
        <v>0</v>
      </c>
      <c r="Y3">
        <f>IF('reken 1'!X3&gt;2%,1,0)</f>
        <v>0</v>
      </c>
      <c r="Z3">
        <f>IF('reken 1'!Y3&gt;2%,1,0)</f>
        <v>0</v>
      </c>
      <c r="AA3" s="48">
        <f t="shared" ref="AA3:AA66" si="1">SUM(P3:Z3)</f>
        <v>5</v>
      </c>
      <c r="AB3">
        <f>IF('reken 1'!Z3,1,0)</f>
        <v>0</v>
      </c>
      <c r="AC3">
        <f>IF('reken 1'!AA3,1,0)</f>
        <v>0</v>
      </c>
      <c r="AD3">
        <f>IF('reken 1'!AB3,1,0)</f>
        <v>0</v>
      </c>
      <c r="AE3">
        <f>IF('reken 1'!AC3,1,0)</f>
        <v>0</v>
      </c>
      <c r="AF3">
        <f>IF('reken 1'!AD3,1,0)</f>
        <v>0</v>
      </c>
      <c r="AG3">
        <f>IF('reken 1'!AE3,1,0)</f>
        <v>0</v>
      </c>
      <c r="AH3">
        <f>IF('reken 1'!AF3,1,0)</f>
        <v>0</v>
      </c>
      <c r="AI3">
        <f>IF('reken 1'!AG3,1,0)</f>
        <v>0</v>
      </c>
      <c r="AJ3">
        <f>IF('reken 1'!AH3,1,0)</f>
        <v>0</v>
      </c>
      <c r="AK3">
        <f>IF('reken 1'!AI3,1,0)</f>
        <v>0</v>
      </c>
      <c r="AL3">
        <f>IF('reken 1'!AJ3,1,0)</f>
        <v>0</v>
      </c>
      <c r="AM3" s="48">
        <f t="shared" ref="AM3:AM66" si="2">SUM(AB3:AL3)</f>
        <v>0</v>
      </c>
      <c r="AN3">
        <f t="shared" ref="AN3:AN66" si="3">(AM3+AA3+O3)</f>
        <v>12</v>
      </c>
      <c r="AO3" s="4" t="s">
        <v>40</v>
      </c>
      <c r="AQ3" s="226">
        <v>2</v>
      </c>
      <c r="AR3" s="4" t="s">
        <v>20</v>
      </c>
      <c r="AT3">
        <v>4</v>
      </c>
      <c r="AU3" t="s">
        <v>527</v>
      </c>
      <c r="AV3">
        <v>34</v>
      </c>
      <c r="AW3" t="s">
        <v>526</v>
      </c>
      <c r="AX3">
        <f t="shared" ref="AX3:AX31" si="4">AT3*AV3</f>
        <v>136</v>
      </c>
    </row>
    <row r="4" spans="1:50" x14ac:dyDescent="0.25">
      <c r="A4" s="4" t="s">
        <v>30</v>
      </c>
      <c r="B4">
        <f>IF('reken 1'!B4&gt;2%,1,0)</f>
        <v>0</v>
      </c>
      <c r="C4">
        <f>IF('reken 1'!C4&gt;2%,1,0)</f>
        <v>0</v>
      </c>
      <c r="D4">
        <f>IF('reken 1'!D4&gt;2%,1,0)</f>
        <v>1</v>
      </c>
      <c r="E4">
        <f>IF('reken 1'!E4&gt;2%,1,0)</f>
        <v>1</v>
      </c>
      <c r="F4">
        <f>IF('reken 1'!F4&gt;2%,1,0)</f>
        <v>0</v>
      </c>
      <c r="G4">
        <f>IF('reken 1'!G4&gt;2%,1,0)</f>
        <v>1</v>
      </c>
      <c r="H4">
        <f>IF('reken 1'!H4&gt;2%,1,0)</f>
        <v>1</v>
      </c>
      <c r="I4">
        <f>IF('reken 1'!I4&gt;2%,1,0)</f>
        <v>1</v>
      </c>
      <c r="J4">
        <f>IF('reken 1'!J4&gt;2%,1,0)</f>
        <v>1</v>
      </c>
      <c r="K4">
        <f>IF('reken 1'!K4&gt;2%,1,0)</f>
        <v>1</v>
      </c>
      <c r="L4">
        <f>IF('reken 1'!L4&gt;2%,1,0)</f>
        <v>0</v>
      </c>
      <c r="M4">
        <f>IF('reken 1'!M4&gt;2%,1,0)</f>
        <v>0</v>
      </c>
      <c r="N4">
        <f>IF('reken 1'!N4&gt;2%,1,0)</f>
        <v>0</v>
      </c>
      <c r="O4" s="48">
        <f t="shared" si="0"/>
        <v>7</v>
      </c>
      <c r="P4">
        <f>IF('reken 1'!O4&gt;2%,1,0)</f>
        <v>0</v>
      </c>
      <c r="Q4">
        <f>IF('reken 1'!P4&gt;2%,1,0)</f>
        <v>0</v>
      </c>
      <c r="R4">
        <f>IF('reken 1'!Q4&gt;2%,1,0)</f>
        <v>0</v>
      </c>
      <c r="S4">
        <f>IF('reken 1'!R4&gt;2%,1,0)</f>
        <v>0</v>
      </c>
      <c r="T4">
        <f>IF('reken 1'!S4&gt;2%,1,0)</f>
        <v>0</v>
      </c>
      <c r="U4">
        <f>IF('reken 1'!T4&gt;2%,1,0)</f>
        <v>0</v>
      </c>
      <c r="V4">
        <f>IF('reken 1'!U4&gt;2%,1,0)</f>
        <v>0</v>
      </c>
      <c r="W4">
        <f>IF('reken 1'!V4&gt;2%,1,0)</f>
        <v>0</v>
      </c>
      <c r="X4">
        <f>IF('reken 1'!W4&gt;2%,1,0)</f>
        <v>0</v>
      </c>
      <c r="Y4">
        <f>IF('reken 1'!X4&gt;2%,1,0)</f>
        <v>1</v>
      </c>
      <c r="Z4">
        <f>IF('reken 1'!Y4&gt;2%,1,0)</f>
        <v>0</v>
      </c>
      <c r="AA4" s="48">
        <f t="shared" si="1"/>
        <v>1</v>
      </c>
      <c r="AB4">
        <f>IF('reken 1'!Z4,1,0)</f>
        <v>0</v>
      </c>
      <c r="AC4">
        <f>IF('reken 1'!AA4,1,0)</f>
        <v>1</v>
      </c>
      <c r="AD4">
        <f>IF('reken 1'!AB4,1,0)</f>
        <v>0</v>
      </c>
      <c r="AE4">
        <f>IF('reken 1'!AC4,1,0)</f>
        <v>0</v>
      </c>
      <c r="AF4">
        <f>IF('reken 1'!AD4,1,0)</f>
        <v>1</v>
      </c>
      <c r="AG4">
        <f>IF('reken 1'!AE4,1,0)</f>
        <v>1</v>
      </c>
      <c r="AH4">
        <f>IF('reken 1'!AF4,1,0)</f>
        <v>0</v>
      </c>
      <c r="AI4">
        <f>IF('reken 1'!AG4,1,0)</f>
        <v>0</v>
      </c>
      <c r="AJ4">
        <f>IF('reken 1'!AH4,1,0)</f>
        <v>0</v>
      </c>
      <c r="AK4">
        <f>IF('reken 1'!AI4,1,0)</f>
        <v>1</v>
      </c>
      <c r="AL4">
        <f>IF('reken 1'!AJ4,1,0)</f>
        <v>0</v>
      </c>
      <c r="AM4" s="48">
        <f t="shared" si="2"/>
        <v>4</v>
      </c>
      <c r="AN4">
        <f t="shared" si="3"/>
        <v>12</v>
      </c>
      <c r="AO4" s="4" t="s">
        <v>30</v>
      </c>
      <c r="AQ4" s="226">
        <v>2</v>
      </c>
      <c r="AR4" s="26" t="s">
        <v>11</v>
      </c>
      <c r="AT4">
        <v>5</v>
      </c>
      <c r="AU4" t="s">
        <v>527</v>
      </c>
      <c r="AV4">
        <v>33</v>
      </c>
      <c r="AW4" t="s">
        <v>526</v>
      </c>
      <c r="AX4">
        <f t="shared" si="4"/>
        <v>165</v>
      </c>
    </row>
    <row r="5" spans="1:50" x14ac:dyDescent="0.25">
      <c r="A5" s="4" t="s">
        <v>13</v>
      </c>
      <c r="B5">
        <f>IF('reken 1'!B5&gt;2%,1,0)</f>
        <v>1</v>
      </c>
      <c r="C5">
        <f>IF('reken 1'!C5&gt;2%,1,0)</f>
        <v>1</v>
      </c>
      <c r="D5">
        <f>IF('reken 1'!D5&gt;2%,1,0)</f>
        <v>1</v>
      </c>
      <c r="E5">
        <f>IF('reken 1'!E5&gt;2%,1,0)</f>
        <v>1</v>
      </c>
      <c r="F5">
        <f>IF('reken 1'!F5&gt;2%,1,0)</f>
        <v>1</v>
      </c>
      <c r="G5">
        <f>IF('reken 1'!G5&gt;2%,1,0)</f>
        <v>1</v>
      </c>
      <c r="H5">
        <f>IF('reken 1'!H5&gt;2%,1,0)</f>
        <v>1</v>
      </c>
      <c r="I5">
        <f>IF('reken 1'!I5&gt;2%,1,0)</f>
        <v>1</v>
      </c>
      <c r="J5">
        <f>IF('reken 1'!J5&gt;2%,1,0)</f>
        <v>0</v>
      </c>
      <c r="K5">
        <f>IF('reken 1'!K5&gt;2%,1,0)</f>
        <v>0</v>
      </c>
      <c r="L5">
        <f>IF('reken 1'!L5&gt;2%,1,0)</f>
        <v>0</v>
      </c>
      <c r="M5">
        <f>IF('reken 1'!M5&gt;2%,1,0)</f>
        <v>0</v>
      </c>
      <c r="N5">
        <f>IF('reken 1'!N5&gt;2%,1,0)</f>
        <v>0</v>
      </c>
      <c r="O5" s="48">
        <f t="shared" si="0"/>
        <v>8</v>
      </c>
      <c r="P5">
        <f>IF('reken 1'!O5&gt;2%,1,0)</f>
        <v>0</v>
      </c>
      <c r="Q5">
        <f>IF('reken 1'!P5&gt;2%,1,0)</f>
        <v>0</v>
      </c>
      <c r="R5">
        <f>IF('reken 1'!Q5&gt;2%,1,0)</f>
        <v>0</v>
      </c>
      <c r="S5">
        <f>IF('reken 1'!R5&gt;2%,1,0)</f>
        <v>0</v>
      </c>
      <c r="T5">
        <f>IF('reken 1'!S5&gt;2%,1,0)</f>
        <v>0</v>
      </c>
      <c r="U5">
        <f>IF('reken 1'!T5&gt;2%,1,0)</f>
        <v>0</v>
      </c>
      <c r="V5">
        <f>IF('reken 1'!U5&gt;2%,1,0)</f>
        <v>0</v>
      </c>
      <c r="W5">
        <f>IF('reken 1'!V5&gt;2%,1,0)</f>
        <v>0</v>
      </c>
      <c r="X5">
        <f>IF('reken 1'!W5&gt;2%,1,0)</f>
        <v>0</v>
      </c>
      <c r="Y5">
        <f>IF('reken 1'!X5&gt;2%,1,0)</f>
        <v>0</v>
      </c>
      <c r="Z5">
        <f>IF('reken 1'!Y5&gt;2%,1,0)</f>
        <v>0</v>
      </c>
      <c r="AA5" s="48">
        <f t="shared" si="1"/>
        <v>0</v>
      </c>
      <c r="AB5">
        <f>IF('reken 1'!Z5,1,0)</f>
        <v>0</v>
      </c>
      <c r="AC5">
        <f>IF('reken 1'!AA5,1,0)</f>
        <v>0</v>
      </c>
      <c r="AD5">
        <f>IF('reken 1'!AB5,1,0)</f>
        <v>0</v>
      </c>
      <c r="AE5">
        <f>IF('reken 1'!AC5,1,0)</f>
        <v>0</v>
      </c>
      <c r="AF5">
        <f>IF('reken 1'!AD5,1,0)</f>
        <v>0</v>
      </c>
      <c r="AG5">
        <f>IF('reken 1'!AE5,1,0)</f>
        <v>0</v>
      </c>
      <c r="AH5">
        <f>IF('reken 1'!AF5,1,0)</f>
        <v>0</v>
      </c>
      <c r="AI5">
        <f>IF('reken 1'!AG5,1,0)</f>
        <v>0</v>
      </c>
      <c r="AJ5">
        <f>IF('reken 1'!AH5,1,0)</f>
        <v>0</v>
      </c>
      <c r="AK5">
        <f>IF('reken 1'!AI5,1,0)</f>
        <v>0</v>
      </c>
      <c r="AL5">
        <f>IF('reken 1'!AJ5,1,0)</f>
        <v>0</v>
      </c>
      <c r="AM5" s="48">
        <f t="shared" si="2"/>
        <v>0</v>
      </c>
      <c r="AN5">
        <f t="shared" si="3"/>
        <v>8</v>
      </c>
      <c r="AO5" s="4" t="s">
        <v>13</v>
      </c>
      <c r="AQ5" s="226">
        <v>2</v>
      </c>
      <c r="AR5" s="15" t="s">
        <v>82</v>
      </c>
      <c r="AT5">
        <v>3</v>
      </c>
      <c r="AU5" t="s">
        <v>527</v>
      </c>
      <c r="AV5">
        <v>32</v>
      </c>
      <c r="AW5" t="s">
        <v>526</v>
      </c>
      <c r="AX5">
        <f t="shared" si="4"/>
        <v>96</v>
      </c>
    </row>
    <row r="6" spans="1:50" ht="15.75" thickBot="1" x14ac:dyDescent="0.3">
      <c r="A6" s="1" t="s">
        <v>38</v>
      </c>
      <c r="B6">
        <f>IF('reken 1'!B6&gt;2%,1,0)</f>
        <v>0</v>
      </c>
      <c r="C6">
        <f>IF('reken 1'!C6&gt;2%,1,0)</f>
        <v>0</v>
      </c>
      <c r="D6">
        <f>IF('reken 1'!D6&gt;2%,1,0)</f>
        <v>0</v>
      </c>
      <c r="E6">
        <f>IF('reken 1'!E6&gt;2%,1,0)</f>
        <v>0</v>
      </c>
      <c r="F6">
        <f>IF('reken 1'!F6&gt;2%,1,0)</f>
        <v>0</v>
      </c>
      <c r="G6">
        <f>IF('reken 1'!G6&gt;2%,1,0)</f>
        <v>1</v>
      </c>
      <c r="H6">
        <f>IF('reken 1'!H6&gt;2%,1,0)</f>
        <v>0</v>
      </c>
      <c r="I6">
        <f>IF('reken 1'!I6&gt;2%,1,0)</f>
        <v>1</v>
      </c>
      <c r="J6">
        <f>IF('reken 1'!J6&gt;2%,1,0)</f>
        <v>1</v>
      </c>
      <c r="K6">
        <f>IF('reken 1'!K6&gt;2%,1,0)</f>
        <v>1</v>
      </c>
      <c r="L6">
        <f>IF('reken 1'!L6&gt;2%,1,0)</f>
        <v>1</v>
      </c>
      <c r="M6">
        <f>IF('reken 1'!M6&gt;2%,1,0)</f>
        <v>1</v>
      </c>
      <c r="N6">
        <f>IF('reken 1'!N6&gt;2%,1,0)</f>
        <v>1</v>
      </c>
      <c r="O6" s="48">
        <f t="shared" si="0"/>
        <v>7</v>
      </c>
      <c r="P6">
        <f>IF('reken 1'!O6&gt;2%,1,0)</f>
        <v>1</v>
      </c>
      <c r="Q6">
        <f>IF('reken 1'!P6&gt;2%,1,0)</f>
        <v>0</v>
      </c>
      <c r="R6">
        <f>IF('reken 1'!Q6&gt;2%,1,0)</f>
        <v>1</v>
      </c>
      <c r="S6">
        <f>IF('reken 1'!R6&gt;2%,1,0)</f>
        <v>1</v>
      </c>
      <c r="T6">
        <f>IF('reken 1'!S6&gt;2%,1,0)</f>
        <v>0</v>
      </c>
      <c r="U6">
        <f>IF('reken 1'!T6&gt;2%,1,0)</f>
        <v>1</v>
      </c>
      <c r="V6">
        <f>IF('reken 1'!U6&gt;2%,1,0)</f>
        <v>0</v>
      </c>
      <c r="W6">
        <f>IF('reken 1'!V6&gt;2%,1,0)</f>
        <v>1</v>
      </c>
      <c r="X6">
        <f>IF('reken 1'!W6&gt;2%,1,0)</f>
        <v>0</v>
      </c>
      <c r="Y6">
        <f>IF('reken 1'!X6&gt;2%,1,0)</f>
        <v>0</v>
      </c>
      <c r="Z6">
        <f>IF('reken 1'!Y6&gt;2%,1,0)</f>
        <v>0</v>
      </c>
      <c r="AA6" s="48">
        <f t="shared" si="1"/>
        <v>5</v>
      </c>
      <c r="AB6">
        <f>IF('reken 1'!Z6,1,0)</f>
        <v>0</v>
      </c>
      <c r="AC6">
        <f>IF('reken 1'!AA6,1,0)</f>
        <v>0</v>
      </c>
      <c r="AD6">
        <f>IF('reken 1'!AB6,1,0)</f>
        <v>0</v>
      </c>
      <c r="AE6">
        <f>IF('reken 1'!AC6,1,0)</f>
        <v>0</v>
      </c>
      <c r="AF6">
        <f>IF('reken 1'!AD6,1,0)</f>
        <v>0</v>
      </c>
      <c r="AG6">
        <f>IF('reken 1'!AE6,1,0)</f>
        <v>0</v>
      </c>
      <c r="AH6">
        <f>IF('reken 1'!AF6,1,0)</f>
        <v>0</v>
      </c>
      <c r="AI6">
        <f>IF('reken 1'!AG6,1,0)</f>
        <v>0</v>
      </c>
      <c r="AJ6">
        <f>IF('reken 1'!AH6,1,0)</f>
        <v>0</v>
      </c>
      <c r="AK6">
        <f>IF('reken 1'!AI6,1,0)</f>
        <v>0</v>
      </c>
      <c r="AL6">
        <f>IF('reken 1'!AJ6,1,0)</f>
        <v>0</v>
      </c>
      <c r="AM6" s="48">
        <f t="shared" si="2"/>
        <v>0</v>
      </c>
      <c r="AN6">
        <f t="shared" si="3"/>
        <v>12</v>
      </c>
      <c r="AO6" s="1" t="s">
        <v>38</v>
      </c>
      <c r="AQ6" s="226">
        <v>2</v>
      </c>
      <c r="AR6" s="24" t="s">
        <v>47</v>
      </c>
      <c r="AT6">
        <v>7</v>
      </c>
      <c r="AU6" t="s">
        <v>527</v>
      </c>
      <c r="AV6">
        <v>31</v>
      </c>
      <c r="AW6" t="s">
        <v>526</v>
      </c>
      <c r="AX6">
        <f t="shared" si="4"/>
        <v>217</v>
      </c>
    </row>
    <row r="7" spans="1:50" x14ac:dyDescent="0.25">
      <c r="A7" s="4" t="s">
        <v>42</v>
      </c>
      <c r="B7">
        <f>IF('reken 1'!B7&gt;2%,1,0)</f>
        <v>1</v>
      </c>
      <c r="C7">
        <f>IF('reken 1'!C7&gt;2%,1,0)</f>
        <v>1</v>
      </c>
      <c r="D7">
        <f>IF('reken 1'!D7&gt;2%,1,0)</f>
        <v>1</v>
      </c>
      <c r="E7">
        <f>IF('reken 1'!E7&gt;2%,1,0)</f>
        <v>1</v>
      </c>
      <c r="F7">
        <f>IF('reken 1'!F7&gt;2%,1,0)</f>
        <v>1</v>
      </c>
      <c r="G7">
        <f>IF('reken 1'!G7&gt;2%,1,0)</f>
        <v>1</v>
      </c>
      <c r="H7">
        <f>IF('reken 1'!H7&gt;2%,1,0)</f>
        <v>1</v>
      </c>
      <c r="I7">
        <f>IF('reken 1'!I7&gt;2%,1,0)</f>
        <v>0</v>
      </c>
      <c r="J7">
        <f>IF('reken 1'!J7&gt;2%,1,0)</f>
        <v>0</v>
      </c>
      <c r="K7">
        <f>IF('reken 1'!K7&gt;2%,1,0)</f>
        <v>1</v>
      </c>
      <c r="L7">
        <f>IF('reken 1'!L7&gt;2%,1,0)</f>
        <v>0</v>
      </c>
      <c r="M7">
        <f>IF('reken 1'!M7&gt;2%,1,0)</f>
        <v>0</v>
      </c>
      <c r="N7">
        <f>IF('reken 1'!N7&gt;2%,1,0)</f>
        <v>0</v>
      </c>
      <c r="O7" s="48">
        <f t="shared" si="0"/>
        <v>8</v>
      </c>
      <c r="P7">
        <f>IF('reken 1'!O7&gt;2%,1,0)</f>
        <v>0</v>
      </c>
      <c r="Q7">
        <f>IF('reken 1'!P7&gt;2%,1,0)</f>
        <v>0</v>
      </c>
      <c r="R7">
        <f>IF('reken 1'!Q7&gt;2%,1,0)</f>
        <v>0</v>
      </c>
      <c r="S7">
        <f>IF('reken 1'!R7&gt;2%,1,0)</f>
        <v>0</v>
      </c>
      <c r="T7">
        <f>IF('reken 1'!S7&gt;2%,1,0)</f>
        <v>0</v>
      </c>
      <c r="U7">
        <f>IF('reken 1'!T7&gt;2%,1,0)</f>
        <v>0</v>
      </c>
      <c r="V7">
        <f>IF('reken 1'!U7&gt;2%,1,0)</f>
        <v>0</v>
      </c>
      <c r="W7">
        <f>IF('reken 1'!V7&gt;2%,1,0)</f>
        <v>0</v>
      </c>
      <c r="X7">
        <f>IF('reken 1'!W7&gt;2%,1,0)</f>
        <v>0</v>
      </c>
      <c r="Y7">
        <f>IF('reken 1'!X7&gt;2%,1,0)</f>
        <v>0</v>
      </c>
      <c r="Z7">
        <f>IF('reken 1'!Y7&gt;2%,1,0)</f>
        <v>0</v>
      </c>
      <c r="AA7" s="48">
        <f t="shared" si="1"/>
        <v>0</v>
      </c>
      <c r="AB7">
        <f>IF('reken 1'!Z7,1,0)</f>
        <v>0</v>
      </c>
      <c r="AC7">
        <f>IF('reken 1'!AA7,1,0)</f>
        <v>0</v>
      </c>
      <c r="AD7">
        <f>IF('reken 1'!AB7,1,0)</f>
        <v>0</v>
      </c>
      <c r="AE7">
        <f>IF('reken 1'!AC7,1,0)</f>
        <v>0</v>
      </c>
      <c r="AF7">
        <f>IF('reken 1'!AD7,1,0)</f>
        <v>0</v>
      </c>
      <c r="AG7">
        <f>IF('reken 1'!AE7,1,0)</f>
        <v>0</v>
      </c>
      <c r="AH7">
        <f>IF('reken 1'!AF7,1,0)</f>
        <v>0</v>
      </c>
      <c r="AI7">
        <f>IF('reken 1'!AG7,1,0)</f>
        <v>0</v>
      </c>
      <c r="AJ7">
        <f>IF('reken 1'!AH7,1,0)</f>
        <v>0</v>
      </c>
      <c r="AK7">
        <f>IF('reken 1'!AI7,1,0)</f>
        <v>0</v>
      </c>
      <c r="AL7">
        <f>IF('reken 1'!AJ7,1,0)</f>
        <v>0</v>
      </c>
      <c r="AM7" s="48">
        <f t="shared" si="2"/>
        <v>0</v>
      </c>
      <c r="AN7">
        <f t="shared" si="3"/>
        <v>8</v>
      </c>
      <c r="AO7" s="4" t="s">
        <v>42</v>
      </c>
      <c r="AQ7" s="226">
        <v>3</v>
      </c>
      <c r="AR7" s="4" t="s">
        <v>68</v>
      </c>
      <c r="AT7">
        <v>3</v>
      </c>
      <c r="AU7" t="s">
        <v>527</v>
      </c>
      <c r="AV7">
        <v>30</v>
      </c>
      <c r="AW7" t="s">
        <v>526</v>
      </c>
      <c r="AX7">
        <f t="shared" si="4"/>
        <v>90</v>
      </c>
    </row>
    <row r="8" spans="1:50" x14ac:dyDescent="0.25">
      <c r="A8" s="4" t="s">
        <v>1</v>
      </c>
      <c r="B8">
        <f>IF('reken 1'!B8&gt;2%,1,0)</f>
        <v>1</v>
      </c>
      <c r="C8">
        <f>IF('reken 1'!C8&gt;2%,1,0)</f>
        <v>1</v>
      </c>
      <c r="D8">
        <f>IF('reken 1'!D8&gt;2%,1,0)</f>
        <v>0</v>
      </c>
      <c r="E8">
        <f>IF('reken 1'!E8&gt;2%,1,0)</f>
        <v>1</v>
      </c>
      <c r="F8">
        <f>IF('reken 1'!F8&gt;2%,1,0)</f>
        <v>1</v>
      </c>
      <c r="G8">
        <f>IF('reken 1'!G8&gt;2%,1,0)</f>
        <v>1</v>
      </c>
      <c r="H8">
        <f>IF('reken 1'!H8&gt;2%,1,0)</f>
        <v>1</v>
      </c>
      <c r="I8">
        <f>IF('reken 1'!I8&gt;2%,1,0)</f>
        <v>1</v>
      </c>
      <c r="J8">
        <f>IF('reken 1'!J8&gt;2%,1,0)</f>
        <v>1</v>
      </c>
      <c r="K8">
        <f>IF('reken 1'!K8&gt;2%,1,0)</f>
        <v>1</v>
      </c>
      <c r="L8">
        <f>IF('reken 1'!L8&gt;2%,1,0)</f>
        <v>1</v>
      </c>
      <c r="M8">
        <f>IF('reken 1'!M8&gt;2%,1,0)</f>
        <v>1</v>
      </c>
      <c r="N8">
        <f>IF('reken 1'!N8&gt;2%,1,0)</f>
        <v>1</v>
      </c>
      <c r="O8" s="48">
        <f t="shared" si="0"/>
        <v>12</v>
      </c>
      <c r="P8">
        <f>IF('reken 1'!O8&gt;2%,1,0)</f>
        <v>1</v>
      </c>
      <c r="Q8">
        <f>IF('reken 1'!P8&gt;2%,1,0)</f>
        <v>1</v>
      </c>
      <c r="R8">
        <f>IF('reken 1'!Q8&gt;2%,1,0)</f>
        <v>0</v>
      </c>
      <c r="S8">
        <f>IF('reken 1'!R8&gt;2%,1,0)</f>
        <v>0</v>
      </c>
      <c r="T8">
        <f>IF('reken 1'!S8&gt;2%,1,0)</f>
        <v>1</v>
      </c>
      <c r="U8">
        <f>IF('reken 1'!T8&gt;2%,1,0)</f>
        <v>0</v>
      </c>
      <c r="V8">
        <f>IF('reken 1'!U8&gt;2%,1,0)</f>
        <v>0</v>
      </c>
      <c r="W8">
        <f>IF('reken 1'!V8&gt;2%,1,0)</f>
        <v>1</v>
      </c>
      <c r="X8">
        <f>IF('reken 1'!W8&gt;2%,1,0)</f>
        <v>1</v>
      </c>
      <c r="Y8">
        <f>IF('reken 1'!X8&gt;2%,1,0)</f>
        <v>1</v>
      </c>
      <c r="Z8">
        <f>IF('reken 1'!Y8&gt;2%,1,0)</f>
        <v>1</v>
      </c>
      <c r="AA8" s="48">
        <f t="shared" si="1"/>
        <v>7</v>
      </c>
      <c r="AB8">
        <f>IF('reken 1'!Z8,1,0)</f>
        <v>1</v>
      </c>
      <c r="AC8">
        <f>IF('reken 1'!AA8,1,0)</f>
        <v>1</v>
      </c>
      <c r="AD8">
        <f>IF('reken 1'!AB8,1,0)</f>
        <v>1</v>
      </c>
      <c r="AE8">
        <f>IF('reken 1'!AC8,1,0)</f>
        <v>1</v>
      </c>
      <c r="AF8">
        <f>IF('reken 1'!AD8,1,0)</f>
        <v>0</v>
      </c>
      <c r="AG8">
        <f>IF('reken 1'!AE8,1,0)</f>
        <v>1</v>
      </c>
      <c r="AH8">
        <f>IF('reken 1'!AF8,1,0)</f>
        <v>1</v>
      </c>
      <c r="AI8">
        <f>IF('reken 1'!AG8,1,0)</f>
        <v>1</v>
      </c>
      <c r="AJ8">
        <f>IF('reken 1'!AH8,1,0)</f>
        <v>0</v>
      </c>
      <c r="AK8">
        <f>IF('reken 1'!AI8,1,0)</f>
        <v>1</v>
      </c>
      <c r="AL8">
        <f>IF('reken 1'!AJ8,1,0)</f>
        <v>1</v>
      </c>
      <c r="AM8" s="48">
        <f t="shared" si="2"/>
        <v>9</v>
      </c>
      <c r="AN8">
        <f t="shared" si="3"/>
        <v>28</v>
      </c>
      <c r="AO8" s="4" t="s">
        <v>1</v>
      </c>
      <c r="AQ8" s="226">
        <v>3</v>
      </c>
      <c r="AR8" s="4" t="s">
        <v>89</v>
      </c>
      <c r="AT8">
        <v>5</v>
      </c>
      <c r="AU8" t="s">
        <v>527</v>
      </c>
      <c r="AV8">
        <v>29</v>
      </c>
      <c r="AW8" t="s">
        <v>526</v>
      </c>
      <c r="AX8">
        <f t="shared" si="4"/>
        <v>145</v>
      </c>
    </row>
    <row r="9" spans="1:50" x14ac:dyDescent="0.25">
      <c r="A9" s="4" t="s">
        <v>36</v>
      </c>
      <c r="B9">
        <f>IF('reken 1'!B9&gt;2%,1,0)</f>
        <v>0</v>
      </c>
      <c r="C9">
        <f>IF('reken 1'!C9&gt;2%,1,0)</f>
        <v>1</v>
      </c>
      <c r="D9">
        <f>IF('reken 1'!D9&gt;2%,1,0)</f>
        <v>1</v>
      </c>
      <c r="E9">
        <f>IF('reken 1'!E9&gt;2%,1,0)</f>
        <v>1</v>
      </c>
      <c r="F9">
        <f>IF('reken 1'!F9&gt;2%,1,0)</f>
        <v>0</v>
      </c>
      <c r="G9">
        <f>IF('reken 1'!G9&gt;2%,1,0)</f>
        <v>1</v>
      </c>
      <c r="H9">
        <f>IF('reken 1'!H9&gt;2%,1,0)</f>
        <v>1</v>
      </c>
      <c r="I9">
        <f>IF('reken 1'!I9&gt;2%,1,0)</f>
        <v>1</v>
      </c>
      <c r="J9">
        <f>IF('reken 1'!J9&gt;2%,1,0)</f>
        <v>1</v>
      </c>
      <c r="K9">
        <f>IF('reken 1'!K9&gt;2%,1,0)</f>
        <v>1</v>
      </c>
      <c r="L9">
        <f>IF('reken 1'!L9&gt;2%,1,0)</f>
        <v>1</v>
      </c>
      <c r="M9">
        <f>IF('reken 1'!M9&gt;2%,1,0)</f>
        <v>1</v>
      </c>
      <c r="N9">
        <f>IF('reken 1'!N9&gt;2%,1,0)</f>
        <v>0</v>
      </c>
      <c r="O9" s="48">
        <f t="shared" si="0"/>
        <v>10</v>
      </c>
      <c r="P9">
        <f>IF('reken 1'!O9&gt;2%,1,0)</f>
        <v>0</v>
      </c>
      <c r="Q9">
        <f>IF('reken 1'!P9&gt;2%,1,0)</f>
        <v>0</v>
      </c>
      <c r="R9">
        <f>IF('reken 1'!Q9&gt;2%,1,0)</f>
        <v>0</v>
      </c>
      <c r="S9">
        <f>IF('reken 1'!R9&gt;2%,1,0)</f>
        <v>0</v>
      </c>
      <c r="T9">
        <f>IF('reken 1'!S9&gt;2%,1,0)</f>
        <v>0</v>
      </c>
      <c r="U9">
        <f>IF('reken 1'!T9&gt;2%,1,0)</f>
        <v>0</v>
      </c>
      <c r="V9">
        <f>IF('reken 1'!U9&gt;2%,1,0)</f>
        <v>0</v>
      </c>
      <c r="W9">
        <f>IF('reken 1'!V9&gt;2%,1,0)</f>
        <v>0</v>
      </c>
      <c r="X9">
        <f>IF('reken 1'!W9&gt;2%,1,0)</f>
        <v>0</v>
      </c>
      <c r="Y9">
        <f>IF('reken 1'!X9&gt;2%,1,0)</f>
        <v>0</v>
      </c>
      <c r="Z9">
        <f>IF('reken 1'!Y9&gt;2%,1,0)</f>
        <v>0</v>
      </c>
      <c r="AA9" s="48">
        <f t="shared" si="1"/>
        <v>0</v>
      </c>
      <c r="AB9">
        <f>IF('reken 1'!Z9,1,0)</f>
        <v>0</v>
      </c>
      <c r="AC9">
        <f>IF('reken 1'!AA9,1,0)</f>
        <v>0</v>
      </c>
      <c r="AD9">
        <f>IF('reken 1'!AB9,1,0)</f>
        <v>0</v>
      </c>
      <c r="AE9">
        <f>IF('reken 1'!AC9,1,0)</f>
        <v>0</v>
      </c>
      <c r="AF9">
        <f>IF('reken 1'!AD9,1,0)</f>
        <v>1</v>
      </c>
      <c r="AG9">
        <f>IF('reken 1'!AE9,1,0)</f>
        <v>1</v>
      </c>
      <c r="AH9">
        <f>IF('reken 1'!AF9,1,0)</f>
        <v>1</v>
      </c>
      <c r="AI9">
        <f>IF('reken 1'!AG9,1,0)</f>
        <v>1</v>
      </c>
      <c r="AJ9">
        <f>IF('reken 1'!AH9,1,0)</f>
        <v>1</v>
      </c>
      <c r="AK9">
        <f>IF('reken 1'!AI9,1,0)</f>
        <v>1</v>
      </c>
      <c r="AL9">
        <f>IF('reken 1'!AJ9,1,0)</f>
        <v>1</v>
      </c>
      <c r="AM9" s="48">
        <f t="shared" si="2"/>
        <v>7</v>
      </c>
      <c r="AN9">
        <f t="shared" si="3"/>
        <v>17</v>
      </c>
      <c r="AO9" s="4" t="s">
        <v>36</v>
      </c>
      <c r="AQ9" s="226">
        <v>3</v>
      </c>
      <c r="AR9" s="4" t="s">
        <v>103</v>
      </c>
      <c r="AT9">
        <v>9</v>
      </c>
      <c r="AU9" t="s">
        <v>527</v>
      </c>
      <c r="AV9">
        <v>28</v>
      </c>
      <c r="AW9" t="s">
        <v>526</v>
      </c>
      <c r="AX9">
        <f t="shared" si="4"/>
        <v>252</v>
      </c>
    </row>
    <row r="10" spans="1:50" x14ac:dyDescent="0.25">
      <c r="A10" s="4" t="s">
        <v>44</v>
      </c>
      <c r="B10">
        <f>IF('reken 1'!B10&gt;2%,1,0)</f>
        <v>0</v>
      </c>
      <c r="C10">
        <f>IF('reken 1'!C10&gt;2%,1,0)</f>
        <v>1</v>
      </c>
      <c r="D10">
        <f>IF('reken 1'!D10&gt;2%,1,0)</f>
        <v>1</v>
      </c>
      <c r="E10">
        <f>IF('reken 1'!E10&gt;2%,1,0)</f>
        <v>1</v>
      </c>
      <c r="F10">
        <f>IF('reken 1'!F10&gt;2%,1,0)</f>
        <v>0</v>
      </c>
      <c r="G10">
        <f>IF('reken 1'!G10&gt;2%,1,0)</f>
        <v>1</v>
      </c>
      <c r="H10">
        <f>IF('reken 1'!H10&gt;2%,1,0)</f>
        <v>0</v>
      </c>
      <c r="I10">
        <f>IF('reken 1'!I10&gt;2%,1,0)</f>
        <v>0</v>
      </c>
      <c r="J10">
        <f>IF('reken 1'!J10&gt;2%,1,0)</f>
        <v>0</v>
      </c>
      <c r="K10">
        <f>IF('reken 1'!K10&gt;2%,1,0)</f>
        <v>0</v>
      </c>
      <c r="L10">
        <f>IF('reken 1'!L10&gt;2%,1,0)</f>
        <v>0</v>
      </c>
      <c r="M10">
        <f>IF('reken 1'!M10&gt;2%,1,0)</f>
        <v>0</v>
      </c>
      <c r="N10">
        <f>IF('reken 1'!N10&gt;2%,1,0)</f>
        <v>0</v>
      </c>
      <c r="O10" s="48">
        <f t="shared" si="0"/>
        <v>4</v>
      </c>
      <c r="P10">
        <f>IF('reken 1'!O10&gt;2%,1,0)</f>
        <v>0</v>
      </c>
      <c r="Q10">
        <f>IF('reken 1'!P10&gt;2%,1,0)</f>
        <v>0</v>
      </c>
      <c r="R10">
        <f>IF('reken 1'!Q10&gt;2%,1,0)</f>
        <v>0</v>
      </c>
      <c r="S10">
        <f>IF('reken 1'!R10&gt;2%,1,0)</f>
        <v>0</v>
      </c>
      <c r="T10">
        <f>IF('reken 1'!S10&gt;2%,1,0)</f>
        <v>0</v>
      </c>
      <c r="U10">
        <f>IF('reken 1'!T10&gt;2%,1,0)</f>
        <v>0</v>
      </c>
      <c r="V10">
        <f>IF('reken 1'!U10&gt;2%,1,0)</f>
        <v>0</v>
      </c>
      <c r="W10">
        <f>IF('reken 1'!V10&gt;2%,1,0)</f>
        <v>0</v>
      </c>
      <c r="X10">
        <f>IF('reken 1'!W10&gt;2%,1,0)</f>
        <v>0</v>
      </c>
      <c r="Y10">
        <f>IF('reken 1'!X10&gt;2%,1,0)</f>
        <v>0</v>
      </c>
      <c r="Z10">
        <f>IF('reken 1'!Y10&gt;2%,1,0)</f>
        <v>0</v>
      </c>
      <c r="AA10" s="48">
        <f t="shared" si="1"/>
        <v>0</v>
      </c>
      <c r="AB10">
        <f>IF('reken 1'!Z10,1,0)</f>
        <v>0</v>
      </c>
      <c r="AC10">
        <f>IF('reken 1'!AA10,1,0)</f>
        <v>0</v>
      </c>
      <c r="AD10">
        <f>IF('reken 1'!AB10,1,0)</f>
        <v>0</v>
      </c>
      <c r="AE10">
        <f>IF('reken 1'!AC10,1,0)</f>
        <v>0</v>
      </c>
      <c r="AF10">
        <f>IF('reken 1'!AD10,1,0)</f>
        <v>0</v>
      </c>
      <c r="AG10">
        <f>IF('reken 1'!AE10,1,0)</f>
        <v>0</v>
      </c>
      <c r="AH10">
        <f>IF('reken 1'!AF10,1,0)</f>
        <v>0</v>
      </c>
      <c r="AI10">
        <f>IF('reken 1'!AG10,1,0)</f>
        <v>0</v>
      </c>
      <c r="AJ10">
        <f>IF('reken 1'!AH10,1,0)</f>
        <v>0</v>
      </c>
      <c r="AK10">
        <f>IF('reken 1'!AI10,1,0)</f>
        <v>0</v>
      </c>
      <c r="AL10">
        <f>IF('reken 1'!AJ10,1,0)</f>
        <v>0</v>
      </c>
      <c r="AM10" s="48">
        <f t="shared" si="2"/>
        <v>0</v>
      </c>
      <c r="AN10">
        <f t="shared" si="3"/>
        <v>4</v>
      </c>
      <c r="AO10" s="4" t="s">
        <v>44</v>
      </c>
      <c r="AQ10" s="226">
        <v>3</v>
      </c>
      <c r="AR10" s="26" t="s">
        <v>104</v>
      </c>
      <c r="AT10">
        <v>4</v>
      </c>
      <c r="AU10" t="s">
        <v>527</v>
      </c>
      <c r="AV10">
        <v>27</v>
      </c>
      <c r="AW10" t="s">
        <v>526</v>
      </c>
      <c r="AX10">
        <f t="shared" si="4"/>
        <v>108</v>
      </c>
    </row>
    <row r="11" spans="1:50" x14ac:dyDescent="0.25">
      <c r="A11" s="4" t="s">
        <v>19</v>
      </c>
      <c r="B11">
        <f>IF('reken 1'!B11&gt;2%,1,0)</f>
        <v>1</v>
      </c>
      <c r="C11">
        <f>IF('reken 1'!C11&gt;2%,1,0)</f>
        <v>1</v>
      </c>
      <c r="D11">
        <f>IF('reken 1'!D11&gt;2%,1,0)</f>
        <v>1</v>
      </c>
      <c r="E11">
        <f>IF('reken 1'!E11&gt;2%,1,0)</f>
        <v>1</v>
      </c>
      <c r="F11">
        <f>IF('reken 1'!F11&gt;2%,1,0)</f>
        <v>1</v>
      </c>
      <c r="G11">
        <f>IF('reken 1'!G11&gt;2%,1,0)</f>
        <v>1</v>
      </c>
      <c r="H11">
        <f>IF('reken 1'!H11&gt;2%,1,0)</f>
        <v>1</v>
      </c>
      <c r="I11">
        <f>IF('reken 1'!I11&gt;2%,1,0)</f>
        <v>1</v>
      </c>
      <c r="J11">
        <f>IF('reken 1'!J11&gt;2%,1,0)</f>
        <v>1</v>
      </c>
      <c r="K11">
        <f>IF('reken 1'!K11&gt;2%,1,0)</f>
        <v>1</v>
      </c>
      <c r="L11">
        <f>IF('reken 1'!L11&gt;2%,1,0)</f>
        <v>1</v>
      </c>
      <c r="M11">
        <f>IF('reken 1'!M11&gt;2%,1,0)</f>
        <v>0</v>
      </c>
      <c r="N11">
        <f>IF('reken 1'!N11&gt;2%,1,0)</f>
        <v>0</v>
      </c>
      <c r="O11" s="48">
        <f t="shared" si="0"/>
        <v>11</v>
      </c>
      <c r="P11">
        <f>IF('reken 1'!O11&gt;2%,1,0)</f>
        <v>0</v>
      </c>
      <c r="Q11">
        <f>IF('reken 1'!P11&gt;2%,1,0)</f>
        <v>1</v>
      </c>
      <c r="R11">
        <f>IF('reken 1'!Q11&gt;2%,1,0)</f>
        <v>0</v>
      </c>
      <c r="S11">
        <f>IF('reken 1'!R11&gt;2%,1,0)</f>
        <v>0</v>
      </c>
      <c r="T11">
        <f>IF('reken 1'!S11&gt;2%,1,0)</f>
        <v>0</v>
      </c>
      <c r="U11">
        <f>IF('reken 1'!T11&gt;2%,1,0)</f>
        <v>0</v>
      </c>
      <c r="V11">
        <f>IF('reken 1'!U11&gt;2%,1,0)</f>
        <v>0</v>
      </c>
      <c r="W11">
        <f>IF('reken 1'!V11&gt;2%,1,0)</f>
        <v>0</v>
      </c>
      <c r="X11">
        <f>IF('reken 1'!W11&gt;2%,1,0)</f>
        <v>0</v>
      </c>
      <c r="Y11">
        <f>IF('reken 1'!X11&gt;2%,1,0)</f>
        <v>0</v>
      </c>
      <c r="Z11">
        <f>IF('reken 1'!Y11&gt;2%,1,0)</f>
        <v>0</v>
      </c>
      <c r="AA11" s="48">
        <f t="shared" si="1"/>
        <v>1</v>
      </c>
      <c r="AB11">
        <f>IF('reken 1'!Z11,1,0)</f>
        <v>0</v>
      </c>
      <c r="AC11">
        <f>IF('reken 1'!AA11,1,0)</f>
        <v>0</v>
      </c>
      <c r="AD11">
        <f>IF('reken 1'!AB11,1,0)</f>
        <v>0</v>
      </c>
      <c r="AE11">
        <f>IF('reken 1'!AC11,1,0)</f>
        <v>0</v>
      </c>
      <c r="AF11">
        <f>IF('reken 1'!AD11,1,0)</f>
        <v>1</v>
      </c>
      <c r="AG11">
        <f>IF('reken 1'!AE11,1,0)</f>
        <v>1</v>
      </c>
      <c r="AH11">
        <f>IF('reken 1'!AF11,1,0)</f>
        <v>1</v>
      </c>
      <c r="AI11">
        <f>IF('reken 1'!AG11,1,0)</f>
        <v>1</v>
      </c>
      <c r="AJ11">
        <f>IF('reken 1'!AH11,1,0)</f>
        <v>0</v>
      </c>
      <c r="AK11">
        <f>IF('reken 1'!AI11,1,0)</f>
        <v>1</v>
      </c>
      <c r="AL11">
        <f>IF('reken 1'!AJ11,1,0)</f>
        <v>0</v>
      </c>
      <c r="AM11" s="48">
        <f t="shared" si="2"/>
        <v>5</v>
      </c>
      <c r="AN11">
        <f t="shared" si="3"/>
        <v>17</v>
      </c>
      <c r="AO11" s="4" t="s">
        <v>19</v>
      </c>
      <c r="AQ11" s="226">
        <v>3</v>
      </c>
      <c r="AR11" s="4" t="s">
        <v>99</v>
      </c>
      <c r="AT11">
        <v>2</v>
      </c>
      <c r="AU11" t="s">
        <v>527</v>
      </c>
      <c r="AV11">
        <v>26</v>
      </c>
      <c r="AW11" t="s">
        <v>526</v>
      </c>
      <c r="AX11">
        <f t="shared" si="4"/>
        <v>52</v>
      </c>
    </row>
    <row r="12" spans="1:50" x14ac:dyDescent="0.25">
      <c r="A12" s="4" t="s">
        <v>46</v>
      </c>
      <c r="B12">
        <f>IF('reken 1'!B12&gt;2%,1,0)</f>
        <v>1</v>
      </c>
      <c r="C12">
        <f>IF('reken 1'!C12&gt;2%,1,0)</f>
        <v>1</v>
      </c>
      <c r="D12">
        <f>IF('reken 1'!D12&gt;2%,1,0)</f>
        <v>1</v>
      </c>
      <c r="E12">
        <f>IF('reken 1'!E12&gt;2%,1,0)</f>
        <v>1</v>
      </c>
      <c r="F12">
        <f>IF('reken 1'!F12&gt;2%,1,0)</f>
        <v>1</v>
      </c>
      <c r="G12">
        <f>IF('reken 1'!G12&gt;2%,1,0)</f>
        <v>1</v>
      </c>
      <c r="H12">
        <f>IF('reken 1'!H12&gt;2%,1,0)</f>
        <v>1</v>
      </c>
      <c r="I12">
        <f>IF('reken 1'!I12&gt;2%,1,0)</f>
        <v>1</v>
      </c>
      <c r="J12">
        <f>IF('reken 1'!J12&gt;2%,1,0)</f>
        <v>1</v>
      </c>
      <c r="K12">
        <f>IF('reken 1'!K12&gt;2%,1,0)</f>
        <v>1</v>
      </c>
      <c r="L12">
        <f>IF('reken 1'!L12&gt;2%,1,0)</f>
        <v>1</v>
      </c>
      <c r="M12">
        <f>IF('reken 1'!M12&gt;2%,1,0)</f>
        <v>1</v>
      </c>
      <c r="N12">
        <f>IF('reken 1'!N12&gt;2%,1,0)</f>
        <v>1</v>
      </c>
      <c r="O12" s="48">
        <f t="shared" si="0"/>
        <v>13</v>
      </c>
      <c r="P12">
        <f>IF('reken 1'!O12&gt;2%,1,0)</f>
        <v>1</v>
      </c>
      <c r="Q12">
        <f>IF('reken 1'!P12&gt;2%,1,0)</f>
        <v>1</v>
      </c>
      <c r="R12">
        <f>IF('reken 1'!Q12&gt;2%,1,0)</f>
        <v>1</v>
      </c>
      <c r="S12">
        <f>IF('reken 1'!R12&gt;2%,1,0)</f>
        <v>1</v>
      </c>
      <c r="T12">
        <f>IF('reken 1'!S12&gt;2%,1,0)</f>
        <v>1</v>
      </c>
      <c r="U12">
        <f>IF('reken 1'!T12&gt;2%,1,0)</f>
        <v>1</v>
      </c>
      <c r="V12">
        <f>IF('reken 1'!U12&gt;2%,1,0)</f>
        <v>1</v>
      </c>
      <c r="W12">
        <f>IF('reken 1'!V12&gt;2%,1,0)</f>
        <v>1</v>
      </c>
      <c r="X12">
        <f>IF('reken 1'!W12&gt;2%,1,0)</f>
        <v>1</v>
      </c>
      <c r="Y12">
        <f>IF('reken 1'!X12&gt;2%,1,0)</f>
        <v>1</v>
      </c>
      <c r="Z12">
        <f>IF('reken 1'!Y12&gt;2%,1,0)</f>
        <v>1</v>
      </c>
      <c r="AA12" s="48">
        <f t="shared" si="1"/>
        <v>11</v>
      </c>
      <c r="AB12">
        <f>IF('reken 1'!Z12,1,0)</f>
        <v>1</v>
      </c>
      <c r="AC12">
        <f>IF('reken 1'!AA12,1,0)</f>
        <v>1</v>
      </c>
      <c r="AD12">
        <f>IF('reken 1'!AB12,1,0)</f>
        <v>1</v>
      </c>
      <c r="AE12">
        <f>IF('reken 1'!AC12,1,0)</f>
        <v>1</v>
      </c>
      <c r="AF12">
        <f>IF('reken 1'!AD12,1,0)</f>
        <v>1</v>
      </c>
      <c r="AG12">
        <f>IF('reken 1'!AE12,1,0)</f>
        <v>1</v>
      </c>
      <c r="AH12">
        <f>IF('reken 1'!AF12,1,0)</f>
        <v>1</v>
      </c>
      <c r="AI12">
        <f>IF('reken 1'!AG12,1,0)</f>
        <v>1</v>
      </c>
      <c r="AJ12">
        <f>IF('reken 1'!AH12,1,0)</f>
        <v>1</v>
      </c>
      <c r="AK12">
        <f>IF('reken 1'!AI12,1,0)</f>
        <v>1</v>
      </c>
      <c r="AL12">
        <f>IF('reken 1'!AJ12,1,0)</f>
        <v>1</v>
      </c>
      <c r="AM12" s="48">
        <f t="shared" si="2"/>
        <v>11</v>
      </c>
      <c r="AN12">
        <f t="shared" si="3"/>
        <v>35</v>
      </c>
      <c r="AO12" s="4" t="s">
        <v>46</v>
      </c>
      <c r="AQ12" s="226">
        <v>4</v>
      </c>
      <c r="AR12" s="4" t="s">
        <v>22</v>
      </c>
      <c r="AT12">
        <v>4</v>
      </c>
      <c r="AU12" t="s">
        <v>527</v>
      </c>
      <c r="AV12">
        <v>24</v>
      </c>
      <c r="AW12" t="s">
        <v>526</v>
      </c>
      <c r="AX12">
        <f t="shared" si="4"/>
        <v>96</v>
      </c>
    </row>
    <row r="13" spans="1:50" x14ac:dyDescent="0.25">
      <c r="A13" s="4" t="s">
        <v>11</v>
      </c>
      <c r="B13">
        <f>IF('reken 1'!B13&gt;2%,1,0)</f>
        <v>1</v>
      </c>
      <c r="C13">
        <f>IF('reken 1'!C13&gt;2%,1,0)</f>
        <v>1</v>
      </c>
      <c r="D13">
        <f>IF('reken 1'!D13&gt;2%,1,0)</f>
        <v>1</v>
      </c>
      <c r="E13">
        <f>IF('reken 1'!E13&gt;2%,1,0)</f>
        <v>1</v>
      </c>
      <c r="F13">
        <f>IF('reken 1'!F13&gt;2%,1,0)</f>
        <v>1</v>
      </c>
      <c r="G13">
        <f>IF('reken 1'!G13&gt;2%,1,0)</f>
        <v>0</v>
      </c>
      <c r="H13">
        <f>IF('reken 1'!H13&gt;2%,1,0)</f>
        <v>1</v>
      </c>
      <c r="I13">
        <f>IF('reken 1'!I13&gt;2%,1,0)</f>
        <v>1</v>
      </c>
      <c r="J13">
        <f>IF('reken 1'!J13&gt;2%,1,0)</f>
        <v>1</v>
      </c>
      <c r="K13">
        <f>IF('reken 1'!K13&gt;2%,1,0)</f>
        <v>1</v>
      </c>
      <c r="L13">
        <f>IF('reken 1'!L13&gt;2%,1,0)</f>
        <v>1</v>
      </c>
      <c r="M13">
        <f>IF('reken 1'!M13&gt;2%,1,0)</f>
        <v>1</v>
      </c>
      <c r="N13">
        <f>IF('reken 1'!N13&gt;2%,1,0)</f>
        <v>1</v>
      </c>
      <c r="O13" s="48">
        <f t="shared" si="0"/>
        <v>12</v>
      </c>
      <c r="P13">
        <f>IF('reken 1'!O13&gt;2%,1,0)</f>
        <v>1</v>
      </c>
      <c r="Q13">
        <f>IF('reken 1'!P13&gt;2%,1,0)</f>
        <v>1</v>
      </c>
      <c r="R13">
        <f>IF('reken 1'!Q13&gt;2%,1,0)</f>
        <v>1</v>
      </c>
      <c r="S13">
        <f>IF('reken 1'!R13&gt;2%,1,0)</f>
        <v>1</v>
      </c>
      <c r="T13">
        <f>IF('reken 1'!S13&gt;2%,1,0)</f>
        <v>1</v>
      </c>
      <c r="U13">
        <f>IF('reken 1'!T13&gt;2%,1,0)</f>
        <v>1</v>
      </c>
      <c r="V13">
        <f>IF('reken 1'!U13&gt;2%,1,0)</f>
        <v>1</v>
      </c>
      <c r="W13">
        <f>IF('reken 1'!V13&gt;2%,1,0)</f>
        <v>1</v>
      </c>
      <c r="X13">
        <f>IF('reken 1'!W13&gt;2%,1,0)</f>
        <v>1</v>
      </c>
      <c r="Y13">
        <f>IF('reken 1'!X13&gt;2%,1,0)</f>
        <v>1</v>
      </c>
      <c r="Z13">
        <f>IF('reken 1'!Y13&gt;2%,1,0)</f>
        <v>1</v>
      </c>
      <c r="AA13" s="48">
        <f t="shared" si="1"/>
        <v>11</v>
      </c>
      <c r="AB13">
        <f>IF('reken 1'!Z13,1,0)</f>
        <v>1</v>
      </c>
      <c r="AC13">
        <f>IF('reken 1'!AA13,1,0)</f>
        <v>1</v>
      </c>
      <c r="AD13">
        <f>IF('reken 1'!AB13,1,0)</f>
        <v>1</v>
      </c>
      <c r="AE13">
        <f>IF('reken 1'!AC13,1,0)</f>
        <v>1</v>
      </c>
      <c r="AF13">
        <f>IF('reken 1'!AD13,1,0)</f>
        <v>1</v>
      </c>
      <c r="AG13">
        <f>IF('reken 1'!AE13,1,0)</f>
        <v>1</v>
      </c>
      <c r="AH13">
        <f>IF('reken 1'!AF13,1,0)</f>
        <v>1</v>
      </c>
      <c r="AI13">
        <f>IF('reken 1'!AG13,1,0)</f>
        <v>1</v>
      </c>
      <c r="AJ13">
        <f>IF('reken 1'!AH13,1,0)</f>
        <v>1</v>
      </c>
      <c r="AK13">
        <f>IF('reken 1'!AI13,1,0)</f>
        <v>1</v>
      </c>
      <c r="AL13">
        <f>IF('reken 1'!AJ13,1,0)</f>
        <v>1</v>
      </c>
      <c r="AM13" s="48">
        <f t="shared" si="2"/>
        <v>11</v>
      </c>
      <c r="AN13">
        <f t="shared" si="3"/>
        <v>34</v>
      </c>
      <c r="AO13" s="4" t="s">
        <v>11</v>
      </c>
      <c r="AQ13" s="226">
        <v>4</v>
      </c>
      <c r="AR13" s="4" t="s">
        <v>5</v>
      </c>
      <c r="AT13">
        <v>1</v>
      </c>
      <c r="AU13" t="s">
        <v>527</v>
      </c>
      <c r="AV13">
        <v>23</v>
      </c>
      <c r="AW13" t="s">
        <v>526</v>
      </c>
      <c r="AX13">
        <f t="shared" si="4"/>
        <v>23</v>
      </c>
    </row>
    <row r="14" spans="1:50" x14ac:dyDescent="0.25">
      <c r="A14" s="4" t="s">
        <v>2</v>
      </c>
      <c r="B14">
        <f>IF('reken 1'!B14&gt;2%,1,0)</f>
        <v>1</v>
      </c>
      <c r="C14">
        <f>IF('reken 1'!C14&gt;2%,1,0)</f>
        <v>1</v>
      </c>
      <c r="D14">
        <f>IF('reken 1'!D14&gt;2%,1,0)</f>
        <v>0</v>
      </c>
      <c r="E14">
        <f>IF('reken 1'!E14&gt;2%,1,0)</f>
        <v>1</v>
      </c>
      <c r="F14">
        <f>IF('reken 1'!F14&gt;2%,1,0)</f>
        <v>1</v>
      </c>
      <c r="G14">
        <f>IF('reken 1'!G14&gt;2%,1,0)</f>
        <v>1</v>
      </c>
      <c r="H14">
        <f>IF('reken 1'!H14&gt;2%,1,0)</f>
        <v>1</v>
      </c>
      <c r="I14">
        <f>IF('reken 1'!I14&gt;2%,1,0)</f>
        <v>1</v>
      </c>
      <c r="J14">
        <f>IF('reken 1'!J14&gt;2%,1,0)</f>
        <v>1</v>
      </c>
      <c r="K14">
        <f>IF('reken 1'!K14&gt;2%,1,0)</f>
        <v>1</v>
      </c>
      <c r="L14">
        <f>IF('reken 1'!L14&gt;2%,1,0)</f>
        <v>1</v>
      </c>
      <c r="M14">
        <f>IF('reken 1'!M14&gt;2%,1,0)</f>
        <v>1</v>
      </c>
      <c r="N14">
        <f>IF('reken 1'!N14&gt;2%,1,0)</f>
        <v>1</v>
      </c>
      <c r="O14" s="48">
        <f t="shared" si="0"/>
        <v>12</v>
      </c>
      <c r="P14">
        <f>IF('reken 1'!O14&gt;2%,1,0)</f>
        <v>1</v>
      </c>
      <c r="Q14">
        <f>IF('reken 1'!P14&gt;2%,1,0)</f>
        <v>0</v>
      </c>
      <c r="R14">
        <f>IF('reken 1'!Q14&gt;2%,1,0)</f>
        <v>0</v>
      </c>
      <c r="S14">
        <f>IF('reken 1'!R14&gt;2%,1,0)</f>
        <v>0</v>
      </c>
      <c r="T14">
        <f>IF('reken 1'!S14&gt;2%,1,0)</f>
        <v>1</v>
      </c>
      <c r="U14">
        <f>IF('reken 1'!T14&gt;2%,1,0)</f>
        <v>0</v>
      </c>
      <c r="V14">
        <f>IF('reken 1'!U14&gt;2%,1,0)</f>
        <v>0</v>
      </c>
      <c r="W14">
        <f>IF('reken 1'!V14&gt;2%,1,0)</f>
        <v>1</v>
      </c>
      <c r="X14">
        <f>IF('reken 1'!W14&gt;2%,1,0)</f>
        <v>1</v>
      </c>
      <c r="Y14">
        <f>IF('reken 1'!X14&gt;2%,1,0)</f>
        <v>1</v>
      </c>
      <c r="Z14">
        <f>IF('reken 1'!Y14&gt;2%,1,0)</f>
        <v>1</v>
      </c>
      <c r="AA14" s="48">
        <f t="shared" si="1"/>
        <v>6</v>
      </c>
      <c r="AB14">
        <f>IF('reken 1'!Z14,1,0)</f>
        <v>1</v>
      </c>
      <c r="AC14">
        <f>IF('reken 1'!AA14,1,0)</f>
        <v>1</v>
      </c>
      <c r="AD14">
        <f>IF('reken 1'!AB14,1,0)</f>
        <v>1</v>
      </c>
      <c r="AE14">
        <f>IF('reken 1'!AC14,1,0)</f>
        <v>1</v>
      </c>
      <c r="AF14">
        <f>IF('reken 1'!AD14,1,0)</f>
        <v>0</v>
      </c>
      <c r="AG14">
        <f>IF('reken 1'!AE14,1,0)</f>
        <v>1</v>
      </c>
      <c r="AH14">
        <f>IF('reken 1'!AF14,1,0)</f>
        <v>1</v>
      </c>
      <c r="AI14">
        <f>IF('reken 1'!AG14,1,0)</f>
        <v>1</v>
      </c>
      <c r="AJ14">
        <f>IF('reken 1'!AH14,1,0)</f>
        <v>0</v>
      </c>
      <c r="AK14">
        <f>IF('reken 1'!AI14,1,0)</f>
        <v>1</v>
      </c>
      <c r="AL14">
        <f>IF('reken 1'!AJ14,1,0)</f>
        <v>1</v>
      </c>
      <c r="AM14" s="48">
        <f t="shared" si="2"/>
        <v>9</v>
      </c>
      <c r="AN14">
        <f t="shared" si="3"/>
        <v>27</v>
      </c>
      <c r="AO14" s="4" t="s">
        <v>2</v>
      </c>
      <c r="AQ14" s="226">
        <v>4</v>
      </c>
      <c r="AR14" s="4" t="s">
        <v>88</v>
      </c>
      <c r="AT14">
        <v>4</v>
      </c>
      <c r="AU14" t="s">
        <v>527</v>
      </c>
      <c r="AV14">
        <v>22</v>
      </c>
      <c r="AW14" t="s">
        <v>526</v>
      </c>
      <c r="AX14">
        <f t="shared" si="4"/>
        <v>88</v>
      </c>
    </row>
    <row r="15" spans="1:50" x14ac:dyDescent="0.25">
      <c r="A15" s="4" t="s">
        <v>28</v>
      </c>
      <c r="B15">
        <f>IF('reken 1'!B15&gt;2%,1,0)</f>
        <v>1</v>
      </c>
      <c r="C15">
        <f>IF('reken 1'!C15&gt;2%,1,0)</f>
        <v>1</v>
      </c>
      <c r="D15">
        <f>IF('reken 1'!D15&gt;2%,1,0)</f>
        <v>1</v>
      </c>
      <c r="E15">
        <f>IF('reken 1'!E15&gt;2%,1,0)</f>
        <v>1</v>
      </c>
      <c r="F15">
        <f>IF('reken 1'!F15&gt;2%,1,0)</f>
        <v>1</v>
      </c>
      <c r="G15">
        <f>IF('reken 1'!G15&gt;2%,1,0)</f>
        <v>1</v>
      </c>
      <c r="H15">
        <f>IF('reken 1'!H15&gt;2%,1,0)</f>
        <v>1</v>
      </c>
      <c r="I15">
        <f>IF('reken 1'!I15&gt;2%,1,0)</f>
        <v>1</v>
      </c>
      <c r="J15">
        <f>IF('reken 1'!J15&gt;2%,1,0)</f>
        <v>1</v>
      </c>
      <c r="K15">
        <f>IF('reken 1'!K15&gt;2%,1,0)</f>
        <v>1</v>
      </c>
      <c r="L15">
        <f>IF('reken 1'!L15&gt;2%,1,0)</f>
        <v>1</v>
      </c>
      <c r="M15">
        <f>IF('reken 1'!M15&gt;2%,1,0)</f>
        <v>1</v>
      </c>
      <c r="N15">
        <f>IF('reken 1'!N15&gt;2%,1,0)</f>
        <v>1</v>
      </c>
      <c r="O15" s="48">
        <f t="shared" si="0"/>
        <v>13</v>
      </c>
      <c r="P15">
        <f>IF('reken 1'!O15&gt;2%,1,0)</f>
        <v>0</v>
      </c>
      <c r="Q15">
        <f>IF('reken 1'!P15&gt;2%,1,0)</f>
        <v>0</v>
      </c>
      <c r="R15">
        <f>IF('reken 1'!Q15&gt;2%,1,0)</f>
        <v>0</v>
      </c>
      <c r="S15">
        <f>IF('reken 1'!R15&gt;2%,1,0)</f>
        <v>0</v>
      </c>
      <c r="T15">
        <f>IF('reken 1'!S15&gt;2%,1,0)</f>
        <v>0</v>
      </c>
      <c r="U15">
        <f>IF('reken 1'!T15&gt;2%,1,0)</f>
        <v>0</v>
      </c>
      <c r="V15">
        <f>IF('reken 1'!U15&gt;2%,1,0)</f>
        <v>0</v>
      </c>
      <c r="W15">
        <f>IF('reken 1'!V15&gt;2%,1,0)</f>
        <v>0</v>
      </c>
      <c r="X15">
        <f>IF('reken 1'!W15&gt;2%,1,0)</f>
        <v>0</v>
      </c>
      <c r="Y15">
        <f>IF('reken 1'!X15&gt;2%,1,0)</f>
        <v>0</v>
      </c>
      <c r="Z15">
        <f>IF('reken 1'!Y15&gt;2%,1,0)</f>
        <v>0</v>
      </c>
      <c r="AA15" s="48">
        <f t="shared" si="1"/>
        <v>0</v>
      </c>
      <c r="AB15">
        <f>IF('reken 1'!Z15,1,0)</f>
        <v>1</v>
      </c>
      <c r="AC15">
        <f>IF('reken 1'!AA15,1,0)</f>
        <v>1</v>
      </c>
      <c r="AD15">
        <f>IF('reken 1'!AB15,1,0)</f>
        <v>1</v>
      </c>
      <c r="AE15">
        <f>IF('reken 1'!AC15,1,0)</f>
        <v>1</v>
      </c>
      <c r="AF15">
        <f>IF('reken 1'!AD15,1,0)</f>
        <v>1</v>
      </c>
      <c r="AG15">
        <f>IF('reken 1'!AE15,1,0)</f>
        <v>1</v>
      </c>
      <c r="AH15">
        <f>IF('reken 1'!AF15,1,0)</f>
        <v>1</v>
      </c>
      <c r="AI15">
        <f>IF('reken 1'!AG15,1,0)</f>
        <v>1</v>
      </c>
      <c r="AJ15">
        <f>IF('reken 1'!AH15,1,0)</f>
        <v>1</v>
      </c>
      <c r="AK15">
        <f>IF('reken 1'!AI15,1,0)</f>
        <v>1</v>
      </c>
      <c r="AL15">
        <f>IF('reken 1'!AJ15,1,0)</f>
        <v>1</v>
      </c>
      <c r="AM15" s="48">
        <f t="shared" si="2"/>
        <v>11</v>
      </c>
      <c r="AN15">
        <f t="shared" si="3"/>
        <v>24</v>
      </c>
      <c r="AO15" s="4" t="s">
        <v>28</v>
      </c>
      <c r="AQ15" s="226">
        <v>5</v>
      </c>
      <c r="AR15" s="26" t="s">
        <v>93</v>
      </c>
      <c r="AT15">
        <v>3</v>
      </c>
      <c r="AU15" t="s">
        <v>527</v>
      </c>
      <c r="AV15">
        <v>21</v>
      </c>
      <c r="AW15" t="s">
        <v>526</v>
      </c>
      <c r="AX15">
        <f t="shared" si="4"/>
        <v>63</v>
      </c>
    </row>
    <row r="16" spans="1:50" x14ac:dyDescent="0.25">
      <c r="A16" s="4" t="s">
        <v>51</v>
      </c>
      <c r="B16">
        <f>IF('reken 1'!B16&gt;2%,1,0)</f>
        <v>0</v>
      </c>
      <c r="C16">
        <f>IF('reken 1'!C16&gt;2%,1,0)</f>
        <v>1</v>
      </c>
      <c r="D16">
        <f>IF('reken 1'!D16&gt;2%,1,0)</f>
        <v>1</v>
      </c>
      <c r="E16">
        <f>IF('reken 1'!E16&gt;2%,1,0)</f>
        <v>1</v>
      </c>
      <c r="F16">
        <f>IF('reken 1'!F16&gt;2%,1,0)</f>
        <v>0</v>
      </c>
      <c r="G16">
        <f>IF('reken 1'!G16&gt;2%,1,0)</f>
        <v>1</v>
      </c>
      <c r="H16">
        <f>IF('reken 1'!H16&gt;2%,1,0)</f>
        <v>1</v>
      </c>
      <c r="I16">
        <f>IF('reken 1'!I16&gt;2%,1,0)</f>
        <v>1</v>
      </c>
      <c r="J16">
        <f>IF('reken 1'!J16&gt;2%,1,0)</f>
        <v>1</v>
      </c>
      <c r="K16">
        <f>IF('reken 1'!K16&gt;2%,1,0)</f>
        <v>1</v>
      </c>
      <c r="L16">
        <f>IF('reken 1'!L16&gt;2%,1,0)</f>
        <v>1</v>
      </c>
      <c r="M16">
        <f>IF('reken 1'!M16&gt;2%,1,0)</f>
        <v>1</v>
      </c>
      <c r="N16">
        <f>IF('reken 1'!N16&gt;2%,1,0)</f>
        <v>0</v>
      </c>
      <c r="O16" s="48">
        <f t="shared" si="0"/>
        <v>10</v>
      </c>
      <c r="P16">
        <f>IF('reken 1'!O16&gt;2%,1,0)</f>
        <v>0</v>
      </c>
      <c r="Q16">
        <f>IF('reken 1'!P16&gt;2%,1,0)</f>
        <v>0</v>
      </c>
      <c r="R16">
        <f>IF('reken 1'!Q16&gt;2%,1,0)</f>
        <v>0</v>
      </c>
      <c r="S16">
        <f>IF('reken 1'!R16&gt;2%,1,0)</f>
        <v>0</v>
      </c>
      <c r="T16">
        <f>IF('reken 1'!S16&gt;2%,1,0)</f>
        <v>0</v>
      </c>
      <c r="U16">
        <f>IF('reken 1'!T16&gt;2%,1,0)</f>
        <v>0</v>
      </c>
      <c r="V16">
        <f>IF('reken 1'!U16&gt;2%,1,0)</f>
        <v>0</v>
      </c>
      <c r="W16">
        <f>IF('reken 1'!V16&gt;2%,1,0)</f>
        <v>0</v>
      </c>
      <c r="X16">
        <f>IF('reken 1'!W16&gt;2%,1,0)</f>
        <v>0</v>
      </c>
      <c r="Y16">
        <f>IF('reken 1'!X16&gt;2%,1,0)</f>
        <v>0</v>
      </c>
      <c r="Z16">
        <f>IF('reken 1'!Y16&gt;2%,1,0)</f>
        <v>0</v>
      </c>
      <c r="AA16" s="48">
        <f t="shared" si="1"/>
        <v>0</v>
      </c>
      <c r="AB16">
        <f>IF('reken 1'!Z16,1,0)</f>
        <v>0</v>
      </c>
      <c r="AC16">
        <f>IF('reken 1'!AA16,1,0)</f>
        <v>0</v>
      </c>
      <c r="AD16">
        <f>IF('reken 1'!AB16,1,0)</f>
        <v>0</v>
      </c>
      <c r="AE16">
        <f>IF('reken 1'!AC16,1,0)</f>
        <v>0</v>
      </c>
      <c r="AF16">
        <f>IF('reken 1'!AD16,1,0)</f>
        <v>0</v>
      </c>
      <c r="AG16">
        <f>IF('reken 1'!AE16,1,0)</f>
        <v>0</v>
      </c>
      <c r="AH16">
        <f>IF('reken 1'!AF16,1,0)</f>
        <v>0</v>
      </c>
      <c r="AI16">
        <f>IF('reken 1'!AG16,1,0)</f>
        <v>0</v>
      </c>
      <c r="AJ16">
        <f>IF('reken 1'!AH16,1,0)</f>
        <v>0</v>
      </c>
      <c r="AK16">
        <f>IF('reken 1'!AI16,1,0)</f>
        <v>0</v>
      </c>
      <c r="AL16">
        <f>IF('reken 1'!AJ16,1,0)</f>
        <v>0</v>
      </c>
      <c r="AM16" s="48">
        <f t="shared" si="2"/>
        <v>0</v>
      </c>
      <c r="AN16">
        <f t="shared" si="3"/>
        <v>10</v>
      </c>
      <c r="AO16" s="4" t="s">
        <v>51</v>
      </c>
      <c r="AQ16" s="226">
        <v>5</v>
      </c>
      <c r="AR16" s="15" t="s">
        <v>100</v>
      </c>
      <c r="AT16">
        <v>1</v>
      </c>
      <c r="AU16" t="s">
        <v>527</v>
      </c>
      <c r="AV16">
        <v>19</v>
      </c>
      <c r="AW16" t="s">
        <v>526</v>
      </c>
      <c r="AX16">
        <f t="shared" si="4"/>
        <v>19</v>
      </c>
    </row>
    <row r="17" spans="1:50" ht="15.75" thickBot="1" x14ac:dyDescent="0.3">
      <c r="A17" s="1" t="s">
        <v>39</v>
      </c>
      <c r="B17">
        <f>IF('reken 1'!B17&gt;2%,1,0)</f>
        <v>0</v>
      </c>
      <c r="C17">
        <f>IF('reken 1'!C17&gt;2%,1,0)</f>
        <v>0</v>
      </c>
      <c r="D17">
        <f>IF('reken 1'!D17&gt;2%,1,0)</f>
        <v>0</v>
      </c>
      <c r="E17">
        <f>IF('reken 1'!E17&gt;2%,1,0)</f>
        <v>0</v>
      </c>
      <c r="F17">
        <f>IF('reken 1'!F17&gt;2%,1,0)</f>
        <v>0</v>
      </c>
      <c r="G17">
        <f>IF('reken 1'!G17&gt;2%,1,0)</f>
        <v>1</v>
      </c>
      <c r="H17">
        <f>IF('reken 1'!H17&gt;2%,1,0)</f>
        <v>0</v>
      </c>
      <c r="I17">
        <f>IF('reken 1'!I17&gt;2%,1,0)</f>
        <v>1</v>
      </c>
      <c r="J17">
        <f>IF('reken 1'!J17&gt;2%,1,0)</f>
        <v>1</v>
      </c>
      <c r="K17">
        <f>IF('reken 1'!K17&gt;2%,1,0)</f>
        <v>1</v>
      </c>
      <c r="L17">
        <f>IF('reken 1'!L17&gt;2%,1,0)</f>
        <v>1</v>
      </c>
      <c r="M17">
        <f>IF('reken 1'!M17&gt;2%,1,0)</f>
        <v>1</v>
      </c>
      <c r="N17">
        <f>IF('reken 1'!N17&gt;2%,1,0)</f>
        <v>1</v>
      </c>
      <c r="O17" s="48">
        <f t="shared" si="0"/>
        <v>7</v>
      </c>
      <c r="P17">
        <f>IF('reken 1'!O17&gt;2%,1,0)</f>
        <v>1</v>
      </c>
      <c r="Q17">
        <f>IF('reken 1'!P17&gt;2%,1,0)</f>
        <v>0</v>
      </c>
      <c r="R17">
        <f>IF('reken 1'!Q17&gt;2%,1,0)</f>
        <v>1</v>
      </c>
      <c r="S17">
        <f>IF('reken 1'!R17&gt;2%,1,0)</f>
        <v>1</v>
      </c>
      <c r="T17">
        <f>IF('reken 1'!S17&gt;2%,1,0)</f>
        <v>0</v>
      </c>
      <c r="U17">
        <f>IF('reken 1'!T17&gt;2%,1,0)</f>
        <v>1</v>
      </c>
      <c r="V17">
        <f>IF('reken 1'!U17&gt;2%,1,0)</f>
        <v>0</v>
      </c>
      <c r="W17">
        <f>IF('reken 1'!V17&gt;2%,1,0)</f>
        <v>1</v>
      </c>
      <c r="X17">
        <f>IF('reken 1'!W17&gt;2%,1,0)</f>
        <v>0</v>
      </c>
      <c r="Y17">
        <f>IF('reken 1'!X17&gt;2%,1,0)</f>
        <v>0</v>
      </c>
      <c r="Z17">
        <f>IF('reken 1'!Y17&gt;2%,1,0)</f>
        <v>0</v>
      </c>
      <c r="AA17" s="48">
        <f t="shared" si="1"/>
        <v>5</v>
      </c>
      <c r="AB17">
        <f>IF('reken 1'!Z17,1,0)</f>
        <v>0</v>
      </c>
      <c r="AC17">
        <f>IF('reken 1'!AA17,1,0)</f>
        <v>0</v>
      </c>
      <c r="AD17">
        <f>IF('reken 1'!AB17,1,0)</f>
        <v>0</v>
      </c>
      <c r="AE17">
        <f>IF('reken 1'!AC17,1,0)</f>
        <v>0</v>
      </c>
      <c r="AF17">
        <f>IF('reken 1'!AD17,1,0)</f>
        <v>0</v>
      </c>
      <c r="AG17">
        <f>IF('reken 1'!AE17,1,0)</f>
        <v>0</v>
      </c>
      <c r="AH17">
        <f>IF('reken 1'!AF17,1,0)</f>
        <v>0</v>
      </c>
      <c r="AI17">
        <f>IF('reken 1'!AG17,1,0)</f>
        <v>0</v>
      </c>
      <c r="AJ17">
        <f>IF('reken 1'!AH17,1,0)</f>
        <v>0</v>
      </c>
      <c r="AK17">
        <f>IF('reken 1'!AI17,1,0)</f>
        <v>0</v>
      </c>
      <c r="AL17">
        <f>IF('reken 1'!AJ17,1,0)</f>
        <v>0</v>
      </c>
      <c r="AM17" s="48">
        <f t="shared" si="2"/>
        <v>0</v>
      </c>
      <c r="AN17">
        <f t="shared" si="3"/>
        <v>12</v>
      </c>
      <c r="AO17" s="1" t="s">
        <v>39</v>
      </c>
      <c r="AQ17" s="226">
        <v>5</v>
      </c>
      <c r="AR17" s="24" t="s">
        <v>94</v>
      </c>
      <c r="AT17">
        <v>3</v>
      </c>
      <c r="AU17" t="s">
        <v>527</v>
      </c>
      <c r="AV17">
        <v>18</v>
      </c>
      <c r="AW17" t="s">
        <v>526</v>
      </c>
      <c r="AX17">
        <f t="shared" si="4"/>
        <v>54</v>
      </c>
    </row>
    <row r="18" spans="1:50" x14ac:dyDescent="0.25">
      <c r="A18" s="15" t="s">
        <v>34</v>
      </c>
      <c r="B18">
        <f>IF('reken 1'!B18&gt;2%,1,0)</f>
        <v>1</v>
      </c>
      <c r="C18">
        <f>IF('reken 1'!C18&gt;2%,1,0)</f>
        <v>1</v>
      </c>
      <c r="D18">
        <f>IF('reken 1'!D18&gt;2%,1,0)</f>
        <v>1</v>
      </c>
      <c r="E18">
        <f>IF('reken 1'!E18&gt;2%,1,0)</f>
        <v>1</v>
      </c>
      <c r="F18">
        <f>IF('reken 1'!F18&gt;2%,1,0)</f>
        <v>1</v>
      </c>
      <c r="G18">
        <f>IF('reken 1'!G18&gt;2%,1,0)</f>
        <v>1</v>
      </c>
      <c r="H18">
        <f>IF('reken 1'!H18&gt;2%,1,0)</f>
        <v>1</v>
      </c>
      <c r="I18">
        <f>IF('reken 1'!I18&gt;2%,1,0)</f>
        <v>1</v>
      </c>
      <c r="J18">
        <f>IF('reken 1'!J18&gt;2%,1,0)</f>
        <v>0</v>
      </c>
      <c r="K18">
        <f>IF('reken 1'!K18&gt;2%,1,0)</f>
        <v>0</v>
      </c>
      <c r="L18">
        <f>IF('reken 1'!L18&gt;2%,1,0)</f>
        <v>1</v>
      </c>
      <c r="M18">
        <f>IF('reken 1'!M18&gt;2%,1,0)</f>
        <v>0</v>
      </c>
      <c r="N18">
        <f>IF('reken 1'!N18&gt;2%,1,0)</f>
        <v>0</v>
      </c>
      <c r="O18" s="48">
        <f t="shared" si="0"/>
        <v>9</v>
      </c>
      <c r="P18">
        <f>IF('reken 1'!O18&gt;2%,1,0)</f>
        <v>0</v>
      </c>
      <c r="Q18">
        <f>IF('reken 1'!P18&gt;2%,1,0)</f>
        <v>1</v>
      </c>
      <c r="R18">
        <f>IF('reken 1'!Q18&gt;2%,1,0)</f>
        <v>0</v>
      </c>
      <c r="S18">
        <f>IF('reken 1'!R18&gt;2%,1,0)</f>
        <v>0</v>
      </c>
      <c r="T18">
        <f>IF('reken 1'!S18&gt;2%,1,0)</f>
        <v>0</v>
      </c>
      <c r="U18">
        <f>IF('reken 1'!T18&gt;2%,1,0)</f>
        <v>0</v>
      </c>
      <c r="V18">
        <f>IF('reken 1'!U18&gt;2%,1,0)</f>
        <v>0</v>
      </c>
      <c r="W18">
        <f>IF('reken 1'!V18&gt;2%,1,0)</f>
        <v>0</v>
      </c>
      <c r="X18">
        <f>IF('reken 1'!W18&gt;2%,1,0)</f>
        <v>1</v>
      </c>
      <c r="Y18">
        <f>IF('reken 1'!X18&gt;2%,1,0)</f>
        <v>0</v>
      </c>
      <c r="Z18">
        <f>IF('reken 1'!Y18&gt;2%,1,0)</f>
        <v>0</v>
      </c>
      <c r="AA18" s="48">
        <f t="shared" si="1"/>
        <v>2</v>
      </c>
      <c r="AB18">
        <f>IF('reken 1'!Z18,1,0)</f>
        <v>0</v>
      </c>
      <c r="AC18">
        <f>IF('reken 1'!AA18,1,0)</f>
        <v>1</v>
      </c>
      <c r="AD18">
        <f>IF('reken 1'!AB18,1,0)</f>
        <v>0</v>
      </c>
      <c r="AE18">
        <f>IF('reken 1'!AC18,1,0)</f>
        <v>1</v>
      </c>
      <c r="AF18">
        <f>IF('reken 1'!AD18,1,0)</f>
        <v>1</v>
      </c>
      <c r="AG18">
        <f>IF('reken 1'!AE18,1,0)</f>
        <v>1</v>
      </c>
      <c r="AH18">
        <f>IF('reken 1'!AF18,1,0)</f>
        <v>1</v>
      </c>
      <c r="AI18">
        <f>IF('reken 1'!AG18,1,0)</f>
        <v>1</v>
      </c>
      <c r="AJ18">
        <f>IF('reken 1'!AH18,1,0)</f>
        <v>0</v>
      </c>
      <c r="AK18">
        <f>IF('reken 1'!AI18,1,0)</f>
        <v>0</v>
      </c>
      <c r="AL18">
        <f>IF('reken 1'!AJ18,1,0)</f>
        <v>0</v>
      </c>
      <c r="AM18" s="48">
        <f t="shared" si="2"/>
        <v>6</v>
      </c>
      <c r="AN18">
        <f t="shared" si="3"/>
        <v>17</v>
      </c>
      <c r="AO18" s="15" t="s">
        <v>34</v>
      </c>
      <c r="AQ18" s="226">
        <v>5</v>
      </c>
      <c r="AR18" s="4" t="s">
        <v>21</v>
      </c>
      <c r="AT18">
        <v>5</v>
      </c>
      <c r="AU18" t="s">
        <v>527</v>
      </c>
      <c r="AV18">
        <v>17</v>
      </c>
      <c r="AW18" t="s">
        <v>526</v>
      </c>
      <c r="AX18">
        <f t="shared" si="4"/>
        <v>85</v>
      </c>
    </row>
    <row r="19" spans="1:50" x14ac:dyDescent="0.25">
      <c r="A19" s="4" t="s">
        <v>56</v>
      </c>
      <c r="B19">
        <f>IF('reken 1'!B19&gt;2%,1,0)</f>
        <v>0</v>
      </c>
      <c r="C19">
        <f>IF('reken 1'!C19&gt;2%,1,0)</f>
        <v>0</v>
      </c>
      <c r="D19">
        <f>IF('reken 1'!D19&gt;2%,1,0)</f>
        <v>0</v>
      </c>
      <c r="E19">
        <f>IF('reken 1'!E19&gt;2%,1,0)</f>
        <v>1</v>
      </c>
      <c r="F19">
        <f>IF('reken 1'!F19&gt;2%,1,0)</f>
        <v>0</v>
      </c>
      <c r="G19">
        <f>IF('reken 1'!G19&gt;2%,1,0)</f>
        <v>1</v>
      </c>
      <c r="H19">
        <f>IF('reken 1'!H19&gt;2%,1,0)</f>
        <v>0</v>
      </c>
      <c r="I19">
        <f>IF('reken 1'!I19&gt;2%,1,0)</f>
        <v>1</v>
      </c>
      <c r="J19">
        <f>IF('reken 1'!J19&gt;2%,1,0)</f>
        <v>1</v>
      </c>
      <c r="K19">
        <f>IF('reken 1'!K19&gt;2%,1,0)</f>
        <v>0</v>
      </c>
      <c r="L19">
        <f>IF('reken 1'!L19&gt;2%,1,0)</f>
        <v>0</v>
      </c>
      <c r="M19">
        <f>IF('reken 1'!M19&gt;2%,1,0)</f>
        <v>1</v>
      </c>
      <c r="N19">
        <f>IF('reken 1'!N19&gt;2%,1,0)</f>
        <v>0</v>
      </c>
      <c r="O19" s="48">
        <f t="shared" si="0"/>
        <v>5</v>
      </c>
      <c r="P19">
        <f>IF('reken 1'!O19&gt;2%,1,0)</f>
        <v>0</v>
      </c>
      <c r="Q19">
        <f>IF('reken 1'!P19&gt;2%,1,0)</f>
        <v>0</v>
      </c>
      <c r="R19">
        <f>IF('reken 1'!Q19&gt;2%,1,0)</f>
        <v>0</v>
      </c>
      <c r="S19">
        <f>IF('reken 1'!R19&gt;2%,1,0)</f>
        <v>0</v>
      </c>
      <c r="T19">
        <f>IF('reken 1'!S19&gt;2%,1,0)</f>
        <v>0</v>
      </c>
      <c r="U19">
        <f>IF('reken 1'!T19&gt;2%,1,0)</f>
        <v>0</v>
      </c>
      <c r="V19">
        <f>IF('reken 1'!U19&gt;2%,1,0)</f>
        <v>0</v>
      </c>
      <c r="W19">
        <f>IF('reken 1'!V19&gt;2%,1,0)</f>
        <v>0</v>
      </c>
      <c r="X19">
        <f>IF('reken 1'!W19&gt;2%,1,0)</f>
        <v>0</v>
      </c>
      <c r="Y19">
        <f>IF('reken 1'!X19&gt;2%,1,0)</f>
        <v>0</v>
      </c>
      <c r="Z19">
        <f>IF('reken 1'!Y19&gt;2%,1,0)</f>
        <v>0</v>
      </c>
      <c r="AA19" s="48">
        <f t="shared" si="1"/>
        <v>0</v>
      </c>
      <c r="AB19">
        <f>IF('reken 1'!Z19,1,0)</f>
        <v>0</v>
      </c>
      <c r="AC19">
        <f>IF('reken 1'!AA19,1,0)</f>
        <v>0</v>
      </c>
      <c r="AD19">
        <f>IF('reken 1'!AB19,1,0)</f>
        <v>0</v>
      </c>
      <c r="AE19">
        <f>IF('reken 1'!AC19,1,0)</f>
        <v>0</v>
      </c>
      <c r="AF19">
        <f>IF('reken 1'!AD19,1,0)</f>
        <v>0</v>
      </c>
      <c r="AG19">
        <f>IF('reken 1'!AE19,1,0)</f>
        <v>0</v>
      </c>
      <c r="AH19">
        <f>IF('reken 1'!AF19,1,0)</f>
        <v>0</v>
      </c>
      <c r="AI19">
        <f>IF('reken 1'!AG19,1,0)</f>
        <v>0</v>
      </c>
      <c r="AJ19">
        <f>IF('reken 1'!AH19,1,0)</f>
        <v>0</v>
      </c>
      <c r="AK19">
        <f>IF('reken 1'!AI19,1,0)</f>
        <v>0</v>
      </c>
      <c r="AL19">
        <f>IF('reken 1'!AJ19,1,0)</f>
        <v>0</v>
      </c>
      <c r="AM19" s="48">
        <f t="shared" si="2"/>
        <v>0</v>
      </c>
      <c r="AN19">
        <f t="shared" si="3"/>
        <v>5</v>
      </c>
      <c r="AO19" s="4" t="s">
        <v>56</v>
      </c>
      <c r="AQ19" s="226">
        <v>5</v>
      </c>
      <c r="AR19" s="15" t="s">
        <v>101</v>
      </c>
      <c r="AT19">
        <v>1</v>
      </c>
      <c r="AU19" t="s">
        <v>527</v>
      </c>
      <c r="AV19">
        <v>16</v>
      </c>
      <c r="AW19" t="s">
        <v>526</v>
      </c>
      <c r="AX19">
        <f t="shared" si="4"/>
        <v>16</v>
      </c>
    </row>
    <row r="20" spans="1:50" x14ac:dyDescent="0.25">
      <c r="A20" s="4" t="s">
        <v>60</v>
      </c>
      <c r="B20">
        <f>IF('reken 1'!B20&gt;2%,1,0)</f>
        <v>1</v>
      </c>
      <c r="C20">
        <f>IF('reken 1'!C20&gt;2%,1,0)</f>
        <v>1</v>
      </c>
      <c r="D20">
        <f>IF('reken 1'!D20&gt;2%,1,0)</f>
        <v>1</v>
      </c>
      <c r="E20">
        <f>IF('reken 1'!E20&gt;2%,1,0)</f>
        <v>1</v>
      </c>
      <c r="F20">
        <f>IF('reken 1'!F20&gt;2%,1,0)</f>
        <v>1</v>
      </c>
      <c r="G20">
        <f>IF('reken 1'!G20&gt;2%,1,0)</f>
        <v>1</v>
      </c>
      <c r="H20">
        <f>IF('reken 1'!H20&gt;2%,1,0)</f>
        <v>1</v>
      </c>
      <c r="I20">
        <f>IF('reken 1'!I20&gt;2%,1,0)</f>
        <v>1</v>
      </c>
      <c r="J20">
        <f>IF('reken 1'!J20&gt;2%,1,0)</f>
        <v>1</v>
      </c>
      <c r="K20">
        <f>IF('reken 1'!K20&gt;2%,1,0)</f>
        <v>0</v>
      </c>
      <c r="L20">
        <f>IF('reken 1'!L20&gt;2%,1,0)</f>
        <v>0</v>
      </c>
      <c r="M20">
        <f>IF('reken 1'!M20&gt;2%,1,0)</f>
        <v>0</v>
      </c>
      <c r="N20">
        <f>IF('reken 1'!N20&gt;2%,1,0)</f>
        <v>0</v>
      </c>
      <c r="O20" s="48">
        <f t="shared" si="0"/>
        <v>9</v>
      </c>
      <c r="P20">
        <f>IF('reken 1'!O20&gt;2%,1,0)</f>
        <v>0</v>
      </c>
      <c r="Q20">
        <f>IF('reken 1'!P20&gt;2%,1,0)</f>
        <v>0</v>
      </c>
      <c r="R20">
        <f>IF('reken 1'!Q20&gt;2%,1,0)</f>
        <v>0</v>
      </c>
      <c r="S20">
        <f>IF('reken 1'!R20&gt;2%,1,0)</f>
        <v>0</v>
      </c>
      <c r="T20">
        <f>IF('reken 1'!S20&gt;2%,1,0)</f>
        <v>0</v>
      </c>
      <c r="U20">
        <f>IF('reken 1'!T20&gt;2%,1,0)</f>
        <v>0</v>
      </c>
      <c r="V20">
        <f>IF('reken 1'!U20&gt;2%,1,0)</f>
        <v>0</v>
      </c>
      <c r="W20">
        <f>IF('reken 1'!V20&gt;2%,1,0)</f>
        <v>0</v>
      </c>
      <c r="X20">
        <f>IF('reken 1'!W20&gt;2%,1,0)</f>
        <v>0</v>
      </c>
      <c r="Y20">
        <f>IF('reken 1'!X20&gt;2%,1,0)</f>
        <v>0</v>
      </c>
      <c r="Z20">
        <f>IF('reken 1'!Y20&gt;2%,1,0)</f>
        <v>0</v>
      </c>
      <c r="AA20" s="48">
        <f t="shared" si="1"/>
        <v>0</v>
      </c>
      <c r="AB20">
        <f>IF('reken 1'!Z20,1,0)</f>
        <v>0</v>
      </c>
      <c r="AC20">
        <f>IF('reken 1'!AA20,1,0)</f>
        <v>0</v>
      </c>
      <c r="AD20">
        <f>IF('reken 1'!AB20,1,0)</f>
        <v>0</v>
      </c>
      <c r="AE20">
        <f>IF('reken 1'!AC20,1,0)</f>
        <v>0</v>
      </c>
      <c r="AF20">
        <f>IF('reken 1'!AD20,1,0)</f>
        <v>0</v>
      </c>
      <c r="AG20">
        <f>IF('reken 1'!AE20,1,0)</f>
        <v>0</v>
      </c>
      <c r="AH20">
        <f>IF('reken 1'!AF20,1,0)</f>
        <v>0</v>
      </c>
      <c r="AI20">
        <f>IF('reken 1'!AG20,1,0)</f>
        <v>0</v>
      </c>
      <c r="AJ20">
        <f>IF('reken 1'!AH20,1,0)</f>
        <v>0</v>
      </c>
      <c r="AK20">
        <f>IF('reken 1'!AI20,1,0)</f>
        <v>0</v>
      </c>
      <c r="AL20">
        <f>IF('reken 1'!AJ20,1,0)</f>
        <v>0</v>
      </c>
      <c r="AM20" s="48">
        <f t="shared" si="2"/>
        <v>0</v>
      </c>
      <c r="AN20">
        <f t="shared" si="3"/>
        <v>9</v>
      </c>
      <c r="AO20" s="4" t="s">
        <v>60</v>
      </c>
      <c r="AQ20" s="226">
        <v>5</v>
      </c>
      <c r="AR20" s="15" t="s">
        <v>90</v>
      </c>
      <c r="AT20">
        <v>4</v>
      </c>
      <c r="AU20" t="s">
        <v>527</v>
      </c>
      <c r="AV20">
        <v>15</v>
      </c>
      <c r="AW20" t="s">
        <v>526</v>
      </c>
      <c r="AX20">
        <f t="shared" si="4"/>
        <v>60</v>
      </c>
    </row>
    <row r="21" spans="1:50" x14ac:dyDescent="0.25">
      <c r="A21" s="4" t="s">
        <v>67</v>
      </c>
      <c r="B21">
        <f>IF('reken 1'!B21&gt;2%,1,0)</f>
        <v>1</v>
      </c>
      <c r="C21">
        <f>IF('reken 1'!C21&gt;2%,1,0)</f>
        <v>1</v>
      </c>
      <c r="D21">
        <f>IF('reken 1'!D21&gt;2%,1,0)</f>
        <v>1</v>
      </c>
      <c r="E21">
        <f>IF('reken 1'!E21&gt;2%,1,0)</f>
        <v>1</v>
      </c>
      <c r="F21">
        <f>IF('reken 1'!F21&gt;2%,1,0)</f>
        <v>1</v>
      </c>
      <c r="G21">
        <f>IF('reken 1'!G21&gt;2%,1,0)</f>
        <v>0</v>
      </c>
      <c r="H21">
        <f>IF('reken 1'!H21&gt;2%,1,0)</f>
        <v>0</v>
      </c>
      <c r="I21">
        <f>IF('reken 1'!I21&gt;2%,1,0)</f>
        <v>0</v>
      </c>
      <c r="J21">
        <f>IF('reken 1'!J21&gt;2%,1,0)</f>
        <v>1</v>
      </c>
      <c r="K21">
        <f>IF('reken 1'!K21&gt;2%,1,0)</f>
        <v>0</v>
      </c>
      <c r="L21">
        <f>IF('reken 1'!L21&gt;2%,1,0)</f>
        <v>0</v>
      </c>
      <c r="M21">
        <f>IF('reken 1'!M21&gt;2%,1,0)</f>
        <v>0</v>
      </c>
      <c r="N21">
        <f>IF('reken 1'!N21&gt;2%,1,0)</f>
        <v>1</v>
      </c>
      <c r="O21" s="48">
        <f t="shared" si="0"/>
        <v>7</v>
      </c>
      <c r="P21">
        <f>IF('reken 1'!O21&gt;2%,1,0)</f>
        <v>1</v>
      </c>
      <c r="Q21">
        <f>IF('reken 1'!P21&gt;2%,1,0)</f>
        <v>0</v>
      </c>
      <c r="R21">
        <f>IF('reken 1'!Q21&gt;2%,1,0)</f>
        <v>0</v>
      </c>
      <c r="S21">
        <f>IF('reken 1'!R21&gt;2%,1,0)</f>
        <v>0</v>
      </c>
      <c r="T21">
        <f>IF('reken 1'!S21&gt;2%,1,0)</f>
        <v>0</v>
      </c>
      <c r="U21">
        <f>IF('reken 1'!T21&gt;2%,1,0)</f>
        <v>0</v>
      </c>
      <c r="V21">
        <f>IF('reken 1'!U21&gt;2%,1,0)</f>
        <v>0</v>
      </c>
      <c r="W21">
        <f>IF('reken 1'!V21&gt;2%,1,0)</f>
        <v>0</v>
      </c>
      <c r="X21">
        <f>IF('reken 1'!W21&gt;2%,1,0)</f>
        <v>0</v>
      </c>
      <c r="Y21">
        <f>IF('reken 1'!X21&gt;2%,1,0)</f>
        <v>0</v>
      </c>
      <c r="Z21">
        <f>IF('reken 1'!Y21&gt;2%,1,0)</f>
        <v>0</v>
      </c>
      <c r="AA21" s="48">
        <f t="shared" si="1"/>
        <v>1</v>
      </c>
      <c r="AB21">
        <f>IF('reken 1'!Z21,1,0)</f>
        <v>0</v>
      </c>
      <c r="AC21">
        <f>IF('reken 1'!AA21,1,0)</f>
        <v>0</v>
      </c>
      <c r="AD21">
        <f>IF('reken 1'!AB21,1,0)</f>
        <v>0</v>
      </c>
      <c r="AE21">
        <f>IF('reken 1'!AC21,1,0)</f>
        <v>0</v>
      </c>
      <c r="AF21">
        <f>IF('reken 1'!AD21,1,0)</f>
        <v>0</v>
      </c>
      <c r="AG21">
        <f>IF('reken 1'!AE21,1,0)</f>
        <v>0</v>
      </c>
      <c r="AH21">
        <f>IF('reken 1'!AF21,1,0)</f>
        <v>0</v>
      </c>
      <c r="AI21">
        <f>IF('reken 1'!AG21,1,0)</f>
        <v>0</v>
      </c>
      <c r="AJ21">
        <f>IF('reken 1'!AH21,1,0)</f>
        <v>0</v>
      </c>
      <c r="AK21">
        <f>IF('reken 1'!AI21,1,0)</f>
        <v>0</v>
      </c>
      <c r="AL21">
        <f>IF('reken 1'!AJ21,1,0)</f>
        <v>0</v>
      </c>
      <c r="AM21" s="48">
        <f t="shared" si="2"/>
        <v>0</v>
      </c>
      <c r="AN21">
        <f t="shared" si="3"/>
        <v>8</v>
      </c>
      <c r="AO21" s="4" t="s">
        <v>67</v>
      </c>
      <c r="AQ21" s="226">
        <v>5</v>
      </c>
      <c r="AR21" s="26" t="s">
        <v>12</v>
      </c>
      <c r="AT21">
        <v>3</v>
      </c>
      <c r="AU21" t="s">
        <v>527</v>
      </c>
      <c r="AV21">
        <v>14</v>
      </c>
      <c r="AW21" t="s">
        <v>526</v>
      </c>
      <c r="AX21">
        <f t="shared" si="4"/>
        <v>42</v>
      </c>
    </row>
    <row r="22" spans="1:50" x14ac:dyDescent="0.25">
      <c r="A22" s="4" t="s">
        <v>37</v>
      </c>
      <c r="B22">
        <f>IF('reken 1'!B22&gt;2%,1,0)</f>
        <v>0</v>
      </c>
      <c r="C22">
        <f>IF('reken 1'!C22&gt;2%,1,0)</f>
        <v>1</v>
      </c>
      <c r="D22">
        <f>IF('reken 1'!D22&gt;2%,1,0)</f>
        <v>1</v>
      </c>
      <c r="E22">
        <f>IF('reken 1'!E22&gt;2%,1,0)</f>
        <v>1</v>
      </c>
      <c r="F22">
        <f>IF('reken 1'!F22&gt;2%,1,0)</f>
        <v>0</v>
      </c>
      <c r="G22">
        <f>IF('reken 1'!G22&gt;2%,1,0)</f>
        <v>1</v>
      </c>
      <c r="H22">
        <f>IF('reken 1'!H22&gt;2%,1,0)</f>
        <v>1</v>
      </c>
      <c r="I22">
        <f>IF('reken 1'!I22&gt;2%,1,0)</f>
        <v>1</v>
      </c>
      <c r="J22">
        <f>IF('reken 1'!J22&gt;2%,1,0)</f>
        <v>1</v>
      </c>
      <c r="K22">
        <f>IF('reken 1'!K22&gt;2%,1,0)</f>
        <v>1</v>
      </c>
      <c r="L22">
        <f>IF('reken 1'!L22&gt;2%,1,0)</f>
        <v>1</v>
      </c>
      <c r="M22">
        <f>IF('reken 1'!M22&gt;2%,1,0)</f>
        <v>1</v>
      </c>
      <c r="N22">
        <f>IF('reken 1'!N22&gt;2%,1,0)</f>
        <v>0</v>
      </c>
      <c r="O22" s="48">
        <f t="shared" si="0"/>
        <v>10</v>
      </c>
      <c r="P22">
        <f>IF('reken 1'!O22&gt;2%,1,0)</f>
        <v>0</v>
      </c>
      <c r="Q22">
        <f>IF('reken 1'!P22&gt;2%,1,0)</f>
        <v>0</v>
      </c>
      <c r="R22">
        <f>IF('reken 1'!Q22&gt;2%,1,0)</f>
        <v>0</v>
      </c>
      <c r="S22">
        <f>IF('reken 1'!R22&gt;2%,1,0)</f>
        <v>0</v>
      </c>
      <c r="T22">
        <f>IF('reken 1'!S22&gt;2%,1,0)</f>
        <v>0</v>
      </c>
      <c r="U22">
        <f>IF('reken 1'!T22&gt;2%,1,0)</f>
        <v>0</v>
      </c>
      <c r="V22">
        <f>IF('reken 1'!U22&gt;2%,1,0)</f>
        <v>0</v>
      </c>
      <c r="W22">
        <f>IF('reken 1'!V22&gt;2%,1,0)</f>
        <v>0</v>
      </c>
      <c r="X22">
        <f>IF('reken 1'!W22&gt;2%,1,0)</f>
        <v>0</v>
      </c>
      <c r="Y22">
        <f>IF('reken 1'!X22&gt;2%,1,0)</f>
        <v>0</v>
      </c>
      <c r="Z22">
        <f>IF('reken 1'!Y22&gt;2%,1,0)</f>
        <v>0</v>
      </c>
      <c r="AA22" s="48">
        <f t="shared" si="1"/>
        <v>0</v>
      </c>
      <c r="AB22">
        <f>IF('reken 1'!Z22,1,0)</f>
        <v>0</v>
      </c>
      <c r="AC22">
        <f>IF('reken 1'!AA22,1,0)</f>
        <v>0</v>
      </c>
      <c r="AD22">
        <f>IF('reken 1'!AB22,1,0)</f>
        <v>0</v>
      </c>
      <c r="AE22">
        <f>IF('reken 1'!AC22,1,0)</f>
        <v>0</v>
      </c>
      <c r="AF22">
        <f>IF('reken 1'!AD22,1,0)</f>
        <v>0</v>
      </c>
      <c r="AG22">
        <f>IF('reken 1'!AE22,1,0)</f>
        <v>0</v>
      </c>
      <c r="AH22">
        <f>IF('reken 1'!AF22,1,0)</f>
        <v>0</v>
      </c>
      <c r="AI22">
        <f>IF('reken 1'!AG22,1,0)</f>
        <v>0</v>
      </c>
      <c r="AJ22">
        <f>IF('reken 1'!AH22,1,0)</f>
        <v>0</v>
      </c>
      <c r="AK22">
        <f>IF('reken 1'!AI22,1,0)</f>
        <v>0</v>
      </c>
      <c r="AL22">
        <f>IF('reken 1'!AJ22,1,0)</f>
        <v>0</v>
      </c>
      <c r="AM22" s="48">
        <f t="shared" si="2"/>
        <v>0</v>
      </c>
      <c r="AN22">
        <f t="shared" si="3"/>
        <v>10</v>
      </c>
      <c r="AO22" s="4" t="s">
        <v>37</v>
      </c>
      <c r="AQ22" s="226">
        <v>6</v>
      </c>
      <c r="AR22" s="15" t="s">
        <v>54</v>
      </c>
      <c r="AT22">
        <v>7</v>
      </c>
      <c r="AU22" t="s">
        <v>527</v>
      </c>
      <c r="AV22">
        <v>12</v>
      </c>
      <c r="AW22" t="s">
        <v>526</v>
      </c>
      <c r="AX22">
        <f t="shared" si="4"/>
        <v>84</v>
      </c>
    </row>
    <row r="23" spans="1:50" x14ac:dyDescent="0.25">
      <c r="A23" s="4" t="s">
        <v>22</v>
      </c>
      <c r="B23">
        <f>IF('reken 1'!B23&gt;2%,1,0)</f>
        <v>1</v>
      </c>
      <c r="C23">
        <f>IF('reken 1'!C23&gt;2%,1,0)</f>
        <v>1</v>
      </c>
      <c r="D23">
        <f>IF('reken 1'!D23&gt;2%,1,0)</f>
        <v>1</v>
      </c>
      <c r="E23">
        <f>IF('reken 1'!E23&gt;2%,1,0)</f>
        <v>1</v>
      </c>
      <c r="F23">
        <f>IF('reken 1'!F23&gt;2%,1,0)</f>
        <v>1</v>
      </c>
      <c r="G23">
        <f>IF('reken 1'!G23&gt;2%,1,0)</f>
        <v>1</v>
      </c>
      <c r="H23">
        <f>IF('reken 1'!H23&gt;2%,1,0)</f>
        <v>1</v>
      </c>
      <c r="I23">
        <f>IF('reken 1'!I23&gt;2%,1,0)</f>
        <v>1</v>
      </c>
      <c r="J23">
        <f>IF('reken 1'!J23&gt;2%,1,0)</f>
        <v>1</v>
      </c>
      <c r="K23">
        <f>IF('reken 1'!K23&gt;2%,1,0)</f>
        <v>1</v>
      </c>
      <c r="L23">
        <f>IF('reken 1'!L23&gt;2%,1,0)</f>
        <v>1</v>
      </c>
      <c r="M23">
        <f>IF('reken 1'!M23&gt;2%,1,0)</f>
        <v>1</v>
      </c>
      <c r="N23">
        <f>IF('reken 1'!N23&gt;2%,1,0)</f>
        <v>1</v>
      </c>
      <c r="O23" s="48">
        <f t="shared" si="0"/>
        <v>13</v>
      </c>
      <c r="P23">
        <f>IF('reken 1'!O23&gt;2%,1,0)</f>
        <v>1</v>
      </c>
      <c r="Q23">
        <f>IF('reken 1'!P23&gt;2%,1,0)</f>
        <v>0</v>
      </c>
      <c r="R23">
        <f>IF('reken 1'!Q23&gt;2%,1,0)</f>
        <v>1</v>
      </c>
      <c r="S23">
        <f>IF('reken 1'!R23&gt;2%,1,0)</f>
        <v>1</v>
      </c>
      <c r="T23">
        <f>IF('reken 1'!S23&gt;2%,1,0)</f>
        <v>1</v>
      </c>
      <c r="U23">
        <f>IF('reken 1'!T23&gt;2%,1,0)</f>
        <v>1</v>
      </c>
      <c r="V23">
        <f>IF('reken 1'!U23&gt;2%,1,0)</f>
        <v>0</v>
      </c>
      <c r="W23">
        <f>IF('reken 1'!V23&gt;2%,1,0)</f>
        <v>0</v>
      </c>
      <c r="X23">
        <f>IF('reken 1'!W23&gt;2%,1,0)</f>
        <v>1</v>
      </c>
      <c r="Y23">
        <f>IF('reken 1'!X23&gt;2%,1,0)</f>
        <v>1</v>
      </c>
      <c r="Z23">
        <f>IF('reken 1'!Y23&gt;2%,1,0)</f>
        <v>1</v>
      </c>
      <c r="AA23" s="48">
        <f t="shared" si="1"/>
        <v>8</v>
      </c>
      <c r="AB23">
        <f>IF('reken 1'!Z23,1,0)</f>
        <v>1</v>
      </c>
      <c r="AC23">
        <f>IF('reken 1'!AA23,1,0)</f>
        <v>1</v>
      </c>
      <c r="AD23">
        <f>IF('reken 1'!AB23,1,0)</f>
        <v>1</v>
      </c>
      <c r="AE23">
        <f>IF('reken 1'!AC23,1,0)</f>
        <v>1</v>
      </c>
      <c r="AF23">
        <f>IF('reken 1'!AD23,1,0)</f>
        <v>1</v>
      </c>
      <c r="AG23">
        <f>IF('reken 1'!AE23,1,0)</f>
        <v>1</v>
      </c>
      <c r="AH23">
        <f>IF('reken 1'!AF23,1,0)</f>
        <v>1</v>
      </c>
      <c r="AI23">
        <f>IF('reken 1'!AG23,1,0)</f>
        <v>1</v>
      </c>
      <c r="AJ23">
        <f>IF('reken 1'!AH23,1,0)</f>
        <v>1</v>
      </c>
      <c r="AK23">
        <f>IF('reken 1'!AI23,1,0)</f>
        <v>1</v>
      </c>
      <c r="AL23">
        <f>IF('reken 1'!AJ23,1,0)</f>
        <v>1</v>
      </c>
      <c r="AM23" s="48">
        <f t="shared" si="2"/>
        <v>11</v>
      </c>
      <c r="AN23">
        <f t="shared" si="3"/>
        <v>32</v>
      </c>
      <c r="AO23" s="4" t="s">
        <v>22</v>
      </c>
      <c r="AQ23" s="226">
        <v>6</v>
      </c>
      <c r="AR23" s="26" t="s">
        <v>98</v>
      </c>
      <c r="AT23">
        <v>3</v>
      </c>
      <c r="AU23" t="s">
        <v>527</v>
      </c>
      <c r="AV23">
        <v>10</v>
      </c>
      <c r="AW23" t="s">
        <v>526</v>
      </c>
      <c r="AX23">
        <f t="shared" si="4"/>
        <v>30</v>
      </c>
    </row>
    <row r="24" spans="1:50" ht="15.75" thickBot="1" x14ac:dyDescent="0.3">
      <c r="A24" s="24" t="s">
        <v>48</v>
      </c>
      <c r="B24">
        <f>IF('reken 1'!B24&gt;2%,1,0)</f>
        <v>0</v>
      </c>
      <c r="C24">
        <f>IF('reken 1'!C24&gt;2%,1,0)</f>
        <v>0</v>
      </c>
      <c r="D24">
        <f>IF('reken 1'!D24&gt;2%,1,0)</f>
        <v>1</v>
      </c>
      <c r="E24">
        <f>IF('reken 1'!E24&gt;2%,1,0)</f>
        <v>1</v>
      </c>
      <c r="F24">
        <f>IF('reken 1'!F24&gt;2%,1,0)</f>
        <v>0</v>
      </c>
      <c r="G24">
        <f>IF('reken 1'!G24&gt;2%,1,0)</f>
        <v>1</v>
      </c>
      <c r="H24">
        <f>IF('reken 1'!H24&gt;2%,1,0)</f>
        <v>1</v>
      </c>
      <c r="I24">
        <f>IF('reken 1'!I24&gt;2%,1,0)</f>
        <v>1</v>
      </c>
      <c r="J24">
        <f>IF('reken 1'!J24&gt;2%,1,0)</f>
        <v>1</v>
      </c>
      <c r="K24">
        <f>IF('reken 1'!K24&gt;2%,1,0)</f>
        <v>1</v>
      </c>
      <c r="L24">
        <f>IF('reken 1'!L24&gt;2%,1,0)</f>
        <v>1</v>
      </c>
      <c r="M24">
        <f>IF('reken 1'!M24&gt;2%,1,0)</f>
        <v>1</v>
      </c>
      <c r="N24">
        <f>IF('reken 1'!N24&gt;2%,1,0)</f>
        <v>1</v>
      </c>
      <c r="O24" s="48">
        <f t="shared" si="0"/>
        <v>10</v>
      </c>
      <c r="P24">
        <f>IF('reken 1'!O24&gt;2%,1,0)</f>
        <v>1</v>
      </c>
      <c r="Q24">
        <f>IF('reken 1'!P24&gt;2%,1,0)</f>
        <v>1</v>
      </c>
      <c r="R24">
        <f>IF('reken 1'!Q24&gt;2%,1,0)</f>
        <v>1</v>
      </c>
      <c r="S24">
        <f>IF('reken 1'!R24&gt;2%,1,0)</f>
        <v>0</v>
      </c>
      <c r="T24">
        <f>IF('reken 1'!S24&gt;2%,1,0)</f>
        <v>1</v>
      </c>
      <c r="U24">
        <f>IF('reken 1'!T24&gt;2%,1,0)</f>
        <v>1</v>
      </c>
      <c r="V24">
        <f>IF('reken 1'!U24&gt;2%,1,0)</f>
        <v>1</v>
      </c>
      <c r="W24">
        <f>IF('reken 1'!V24&gt;2%,1,0)</f>
        <v>1</v>
      </c>
      <c r="X24">
        <f>IF('reken 1'!W24&gt;2%,1,0)</f>
        <v>1</v>
      </c>
      <c r="Y24">
        <f>IF('reken 1'!X24&gt;2%,1,0)</f>
        <v>1</v>
      </c>
      <c r="Z24">
        <f>IF('reken 1'!Y24&gt;2%,1,0)</f>
        <v>1</v>
      </c>
      <c r="AA24" s="48">
        <f t="shared" si="1"/>
        <v>10</v>
      </c>
      <c r="AB24">
        <f>IF('reken 1'!Z24,1,0)</f>
        <v>1</v>
      </c>
      <c r="AC24">
        <f>IF('reken 1'!AA24,1,0)</f>
        <v>1</v>
      </c>
      <c r="AD24">
        <f>IF('reken 1'!AB24,1,0)</f>
        <v>1</v>
      </c>
      <c r="AE24">
        <f>IF('reken 1'!AC24,1,0)</f>
        <v>1</v>
      </c>
      <c r="AF24">
        <f>IF('reken 1'!AD24,1,0)</f>
        <v>1</v>
      </c>
      <c r="AG24">
        <f>IF('reken 1'!AE24,1,0)</f>
        <v>1</v>
      </c>
      <c r="AH24">
        <f>IF('reken 1'!AF24,1,0)</f>
        <v>0</v>
      </c>
      <c r="AI24">
        <f>IF('reken 1'!AG24,1,0)</f>
        <v>0</v>
      </c>
      <c r="AJ24">
        <f>IF('reken 1'!AH24,1,0)</f>
        <v>1</v>
      </c>
      <c r="AK24">
        <f>IF('reken 1'!AI24,1,0)</f>
        <v>1</v>
      </c>
      <c r="AL24">
        <f>IF('reken 1'!AJ24,1,0)</f>
        <v>0</v>
      </c>
      <c r="AM24" s="48">
        <f t="shared" si="2"/>
        <v>8</v>
      </c>
      <c r="AN24">
        <f t="shared" si="3"/>
        <v>28</v>
      </c>
      <c r="AO24" s="24" t="s">
        <v>48</v>
      </c>
      <c r="AQ24" s="226">
        <v>6</v>
      </c>
      <c r="AR24" s="24" t="s">
        <v>74</v>
      </c>
      <c r="AT24">
        <v>3</v>
      </c>
      <c r="AU24" t="s">
        <v>527</v>
      </c>
      <c r="AV24">
        <v>9</v>
      </c>
      <c r="AW24" t="s">
        <v>526</v>
      </c>
      <c r="AX24">
        <f t="shared" si="4"/>
        <v>27</v>
      </c>
    </row>
    <row r="25" spans="1:50" ht="15.75" thickBot="1" x14ac:dyDescent="0.3">
      <c r="A25" s="24" t="s">
        <v>41</v>
      </c>
      <c r="B25">
        <f>IF('reken 1'!B25&gt;2%,1,0)</f>
        <v>0</v>
      </c>
      <c r="C25">
        <f>IF('reken 1'!C25&gt;2%,1,0)</f>
        <v>0</v>
      </c>
      <c r="D25">
        <f>IF('reken 1'!D25&gt;2%,1,0)</f>
        <v>1</v>
      </c>
      <c r="E25">
        <f>IF('reken 1'!E25&gt;2%,1,0)</f>
        <v>1</v>
      </c>
      <c r="F25">
        <f>IF('reken 1'!F25&gt;2%,1,0)</f>
        <v>0</v>
      </c>
      <c r="G25">
        <f>IF('reken 1'!G25&gt;2%,1,0)</f>
        <v>1</v>
      </c>
      <c r="H25">
        <f>IF('reken 1'!H25&gt;2%,1,0)</f>
        <v>0</v>
      </c>
      <c r="I25">
        <f>IF('reken 1'!I25&gt;2%,1,0)</f>
        <v>0</v>
      </c>
      <c r="J25">
        <f>IF('reken 1'!J25&gt;2%,1,0)</f>
        <v>1</v>
      </c>
      <c r="K25">
        <f>IF('reken 1'!K25&gt;2%,1,0)</f>
        <v>1</v>
      </c>
      <c r="L25">
        <f>IF('reken 1'!L25&gt;2%,1,0)</f>
        <v>0</v>
      </c>
      <c r="M25">
        <f>IF('reken 1'!M25&gt;2%,1,0)</f>
        <v>1</v>
      </c>
      <c r="N25">
        <f>IF('reken 1'!N25&gt;2%,1,0)</f>
        <v>1</v>
      </c>
      <c r="O25" s="48">
        <f t="shared" si="0"/>
        <v>7</v>
      </c>
      <c r="P25">
        <f>IF('reken 1'!O25&gt;2%,1,0)</f>
        <v>0</v>
      </c>
      <c r="Q25">
        <f>IF('reken 1'!P25&gt;2%,1,0)</f>
        <v>1</v>
      </c>
      <c r="R25">
        <f>IF('reken 1'!Q25&gt;2%,1,0)</f>
        <v>1</v>
      </c>
      <c r="S25">
        <f>IF('reken 1'!R25&gt;2%,1,0)</f>
        <v>1</v>
      </c>
      <c r="T25">
        <f>IF('reken 1'!S25&gt;2%,1,0)</f>
        <v>1</v>
      </c>
      <c r="U25">
        <f>IF('reken 1'!T25&gt;2%,1,0)</f>
        <v>1</v>
      </c>
      <c r="V25">
        <f>IF('reken 1'!U25&gt;2%,1,0)</f>
        <v>0</v>
      </c>
      <c r="W25">
        <f>IF('reken 1'!V25&gt;2%,1,0)</f>
        <v>0</v>
      </c>
      <c r="X25">
        <f>IF('reken 1'!W25&gt;2%,1,0)</f>
        <v>0</v>
      </c>
      <c r="Y25">
        <f>IF('reken 1'!X25&gt;2%,1,0)</f>
        <v>0</v>
      </c>
      <c r="Z25">
        <f>IF('reken 1'!Y25&gt;2%,1,0)</f>
        <v>0</v>
      </c>
      <c r="AA25" s="48">
        <f t="shared" si="1"/>
        <v>5</v>
      </c>
      <c r="AB25">
        <f>IF('reken 1'!Z25,1,0)</f>
        <v>0</v>
      </c>
      <c r="AC25">
        <f>IF('reken 1'!AA25,1,0)</f>
        <v>0</v>
      </c>
      <c r="AD25">
        <f>IF('reken 1'!AB25,1,0)</f>
        <v>0</v>
      </c>
      <c r="AE25">
        <f>IF('reken 1'!AC25,1,0)</f>
        <v>0</v>
      </c>
      <c r="AF25">
        <f>IF('reken 1'!AD25,1,0)</f>
        <v>0</v>
      </c>
      <c r="AG25">
        <f>IF('reken 1'!AE25,1,0)</f>
        <v>0</v>
      </c>
      <c r="AH25">
        <f>IF('reken 1'!AF25,1,0)</f>
        <v>0</v>
      </c>
      <c r="AI25">
        <f>IF('reken 1'!AG25,1,0)</f>
        <v>0</v>
      </c>
      <c r="AJ25">
        <f>IF('reken 1'!AH25,1,0)</f>
        <v>0</v>
      </c>
      <c r="AK25">
        <f>IF('reken 1'!AI25,1,0)</f>
        <v>0</v>
      </c>
      <c r="AL25">
        <f>IF('reken 1'!AJ25,1,0)</f>
        <v>0</v>
      </c>
      <c r="AM25" s="48">
        <f t="shared" si="2"/>
        <v>0</v>
      </c>
      <c r="AN25">
        <f t="shared" si="3"/>
        <v>12</v>
      </c>
      <c r="AO25" s="24" t="s">
        <v>41</v>
      </c>
      <c r="AQ25" s="226">
        <v>7</v>
      </c>
      <c r="AR25" s="1" t="s">
        <v>73</v>
      </c>
      <c r="AT25">
        <v>4</v>
      </c>
      <c r="AU25" t="s">
        <v>527</v>
      </c>
      <c r="AV25">
        <v>8</v>
      </c>
      <c r="AW25" t="s">
        <v>526</v>
      </c>
      <c r="AX25">
        <f t="shared" si="4"/>
        <v>32</v>
      </c>
    </row>
    <row r="26" spans="1:50" ht="15.75" thickBot="1" x14ac:dyDescent="0.3">
      <c r="A26" s="1" t="s">
        <v>72</v>
      </c>
      <c r="B26">
        <f>IF('reken 1'!B26&gt;2%,1,0)</f>
        <v>0</v>
      </c>
      <c r="C26">
        <f>IF('reken 1'!C26&gt;2%,1,0)</f>
        <v>0</v>
      </c>
      <c r="D26">
        <f>IF('reken 1'!D26&gt;2%,1,0)</f>
        <v>0</v>
      </c>
      <c r="E26">
        <f>IF('reken 1'!E26&gt;2%,1,0)</f>
        <v>0</v>
      </c>
      <c r="F26">
        <f>IF('reken 1'!F26&gt;2%,1,0)</f>
        <v>0</v>
      </c>
      <c r="G26">
        <f>IF('reken 1'!G26&gt;2%,1,0)</f>
        <v>0</v>
      </c>
      <c r="H26">
        <f>IF('reken 1'!H26&gt;2%,1,0)</f>
        <v>0</v>
      </c>
      <c r="I26">
        <f>IF('reken 1'!I26&gt;2%,1,0)</f>
        <v>0</v>
      </c>
      <c r="J26">
        <f>IF('reken 1'!J26&gt;2%,1,0)</f>
        <v>0</v>
      </c>
      <c r="K26">
        <f>IF('reken 1'!K26&gt;2%,1,0)</f>
        <v>1</v>
      </c>
      <c r="L26">
        <f>IF('reken 1'!L26&gt;2%,1,0)</f>
        <v>1</v>
      </c>
      <c r="M26">
        <f>IF('reken 1'!M26&gt;2%,1,0)</f>
        <v>0</v>
      </c>
      <c r="N26">
        <f>IF('reken 1'!N26&gt;2%,1,0)</f>
        <v>0</v>
      </c>
      <c r="O26" s="48">
        <f t="shared" si="0"/>
        <v>2</v>
      </c>
      <c r="P26">
        <f>IF('reken 1'!O26&gt;2%,1,0)</f>
        <v>0</v>
      </c>
      <c r="Q26">
        <f>IF('reken 1'!P26&gt;2%,1,0)</f>
        <v>0</v>
      </c>
      <c r="R26">
        <f>IF('reken 1'!Q26&gt;2%,1,0)</f>
        <v>1</v>
      </c>
      <c r="S26">
        <f>IF('reken 1'!R26&gt;2%,1,0)</f>
        <v>1</v>
      </c>
      <c r="T26">
        <f>IF('reken 1'!S26&gt;2%,1,0)</f>
        <v>1</v>
      </c>
      <c r="U26">
        <f>IF('reken 1'!T26&gt;2%,1,0)</f>
        <v>0</v>
      </c>
      <c r="V26">
        <f>IF('reken 1'!U26&gt;2%,1,0)</f>
        <v>0</v>
      </c>
      <c r="W26">
        <f>IF('reken 1'!V26&gt;2%,1,0)</f>
        <v>0</v>
      </c>
      <c r="X26">
        <f>IF('reken 1'!W26&gt;2%,1,0)</f>
        <v>0</v>
      </c>
      <c r="Y26">
        <f>IF('reken 1'!X26&gt;2%,1,0)</f>
        <v>0</v>
      </c>
      <c r="Z26">
        <f>IF('reken 1'!Y26&gt;2%,1,0)</f>
        <v>0</v>
      </c>
      <c r="AA26" s="48">
        <f t="shared" si="1"/>
        <v>3</v>
      </c>
      <c r="AB26">
        <f>IF('reken 1'!Z26,1,0)</f>
        <v>0</v>
      </c>
      <c r="AC26">
        <f>IF('reken 1'!AA26,1,0)</f>
        <v>0</v>
      </c>
      <c r="AD26">
        <f>IF('reken 1'!AB26,1,0)</f>
        <v>0</v>
      </c>
      <c r="AE26">
        <f>IF('reken 1'!AC26,1,0)</f>
        <v>0</v>
      </c>
      <c r="AF26">
        <f>IF('reken 1'!AD26,1,0)</f>
        <v>0</v>
      </c>
      <c r="AG26">
        <f>IF('reken 1'!AE26,1,0)</f>
        <v>0</v>
      </c>
      <c r="AH26">
        <f>IF('reken 1'!AF26,1,0)</f>
        <v>1</v>
      </c>
      <c r="AI26">
        <f>IF('reken 1'!AG26,1,0)</f>
        <v>1</v>
      </c>
      <c r="AJ26">
        <f>IF('reken 1'!AH26,1,0)</f>
        <v>0</v>
      </c>
      <c r="AK26">
        <f>IF('reken 1'!AI26,1,0)</f>
        <v>0</v>
      </c>
      <c r="AL26">
        <f>IF('reken 1'!AJ26,1,0)</f>
        <v>0</v>
      </c>
      <c r="AM26" s="48">
        <f t="shared" si="2"/>
        <v>2</v>
      </c>
      <c r="AN26">
        <f t="shared" si="3"/>
        <v>7</v>
      </c>
      <c r="AO26" s="1" t="s">
        <v>72</v>
      </c>
      <c r="AQ26" s="226">
        <v>7</v>
      </c>
      <c r="AR26" s="24" t="s">
        <v>23</v>
      </c>
      <c r="AT26">
        <v>4</v>
      </c>
      <c r="AU26" t="s">
        <v>527</v>
      </c>
      <c r="AV26">
        <v>7</v>
      </c>
      <c r="AW26" t="s">
        <v>526</v>
      </c>
      <c r="AX26">
        <f t="shared" si="4"/>
        <v>28</v>
      </c>
    </row>
    <row r="27" spans="1:50" x14ac:dyDescent="0.25">
      <c r="A27" s="15" t="s">
        <v>49</v>
      </c>
      <c r="B27">
        <f>IF('reken 1'!B27&gt;2%,1,0)</f>
        <v>1</v>
      </c>
      <c r="C27">
        <f>IF('reken 1'!C27&gt;2%,1,0)</f>
        <v>1</v>
      </c>
      <c r="D27">
        <f>IF('reken 1'!D27&gt;2%,1,0)</f>
        <v>1</v>
      </c>
      <c r="E27">
        <f>IF('reken 1'!E27&gt;2%,1,0)</f>
        <v>1</v>
      </c>
      <c r="F27">
        <f>IF('reken 1'!F27&gt;2%,1,0)</f>
        <v>1</v>
      </c>
      <c r="G27">
        <f>IF('reken 1'!G27&gt;2%,1,0)</f>
        <v>1</v>
      </c>
      <c r="H27">
        <f>IF('reken 1'!H27&gt;2%,1,0)</f>
        <v>1</v>
      </c>
      <c r="I27">
        <f>IF('reken 1'!I27&gt;2%,1,0)</f>
        <v>1</v>
      </c>
      <c r="J27">
        <f>IF('reken 1'!J27&gt;2%,1,0)</f>
        <v>0</v>
      </c>
      <c r="K27">
        <f>IF('reken 1'!K27&gt;2%,1,0)</f>
        <v>1</v>
      </c>
      <c r="L27">
        <f>IF('reken 1'!L27&gt;2%,1,0)</f>
        <v>1</v>
      </c>
      <c r="M27">
        <f>IF('reken 1'!M27&gt;2%,1,0)</f>
        <v>1</v>
      </c>
      <c r="N27">
        <f>IF('reken 1'!N27&gt;2%,1,0)</f>
        <v>1</v>
      </c>
      <c r="O27" s="48">
        <f t="shared" si="0"/>
        <v>12</v>
      </c>
      <c r="P27">
        <f>IF('reken 1'!O27&gt;2%,1,0)</f>
        <v>1</v>
      </c>
      <c r="Q27">
        <f>IF('reken 1'!P27&gt;2%,1,0)</f>
        <v>0</v>
      </c>
      <c r="R27">
        <f>IF('reken 1'!Q27&gt;2%,1,0)</f>
        <v>1</v>
      </c>
      <c r="S27">
        <f>IF('reken 1'!R27&gt;2%,1,0)</f>
        <v>0</v>
      </c>
      <c r="T27">
        <f>IF('reken 1'!S27&gt;2%,1,0)</f>
        <v>0</v>
      </c>
      <c r="U27">
        <f>IF('reken 1'!T27&gt;2%,1,0)</f>
        <v>0</v>
      </c>
      <c r="V27">
        <f>IF('reken 1'!U27&gt;2%,1,0)</f>
        <v>0</v>
      </c>
      <c r="W27">
        <f>IF('reken 1'!V27&gt;2%,1,0)</f>
        <v>0</v>
      </c>
      <c r="X27">
        <f>IF('reken 1'!W27&gt;2%,1,0)</f>
        <v>1</v>
      </c>
      <c r="Y27">
        <f>IF('reken 1'!X27&gt;2%,1,0)</f>
        <v>1</v>
      </c>
      <c r="Z27">
        <f>IF('reken 1'!Y27&gt;2%,1,0)</f>
        <v>1</v>
      </c>
      <c r="AA27" s="48">
        <f t="shared" si="1"/>
        <v>5</v>
      </c>
      <c r="AB27">
        <f>IF('reken 1'!Z27,1,0)</f>
        <v>1</v>
      </c>
      <c r="AC27">
        <f>IF('reken 1'!AA27,1,0)</f>
        <v>1</v>
      </c>
      <c r="AD27">
        <f>IF('reken 1'!AB27,1,0)</f>
        <v>1</v>
      </c>
      <c r="AE27">
        <f>IF('reken 1'!AC27,1,0)</f>
        <v>1</v>
      </c>
      <c r="AF27">
        <f>IF('reken 1'!AD27,1,0)</f>
        <v>1</v>
      </c>
      <c r="AG27">
        <f>IF('reken 1'!AE27,1,0)</f>
        <v>1</v>
      </c>
      <c r="AH27">
        <f>IF('reken 1'!AF27,1,0)</f>
        <v>1</v>
      </c>
      <c r="AI27">
        <f>IF('reken 1'!AG27,1,0)</f>
        <v>1</v>
      </c>
      <c r="AJ27">
        <f>IF('reken 1'!AH27,1,0)</f>
        <v>1</v>
      </c>
      <c r="AK27">
        <f>IF('reken 1'!AI27,1,0)</f>
        <v>1</v>
      </c>
      <c r="AL27">
        <f>IF('reken 1'!AJ27,1,0)</f>
        <v>1</v>
      </c>
      <c r="AM27" s="48">
        <f t="shared" si="2"/>
        <v>11</v>
      </c>
      <c r="AN27">
        <f t="shared" si="3"/>
        <v>28</v>
      </c>
      <c r="AO27" s="15" t="s">
        <v>49</v>
      </c>
      <c r="AQ27" s="226">
        <v>7</v>
      </c>
      <c r="AR27" s="15" t="s">
        <v>55</v>
      </c>
      <c r="AT27">
        <v>2</v>
      </c>
      <c r="AU27" t="s">
        <v>527</v>
      </c>
      <c r="AV27">
        <v>6</v>
      </c>
      <c r="AW27" t="s">
        <v>526</v>
      </c>
      <c r="AX27">
        <f t="shared" si="4"/>
        <v>12</v>
      </c>
    </row>
    <row r="28" spans="1:50" x14ac:dyDescent="0.25">
      <c r="A28" s="4" t="s">
        <v>65</v>
      </c>
      <c r="B28">
        <f>IF('reken 1'!B28&gt;2%,1,0)</f>
        <v>1</v>
      </c>
      <c r="C28">
        <f>IF('reken 1'!C28&gt;2%,1,0)</f>
        <v>1</v>
      </c>
      <c r="D28">
        <f>IF('reken 1'!D28&gt;2%,1,0)</f>
        <v>1</v>
      </c>
      <c r="E28">
        <f>IF('reken 1'!E28&gt;2%,1,0)</f>
        <v>1</v>
      </c>
      <c r="F28">
        <f>IF('reken 1'!F28&gt;2%,1,0)</f>
        <v>1</v>
      </c>
      <c r="G28">
        <f>IF('reken 1'!G28&gt;2%,1,0)</f>
        <v>0</v>
      </c>
      <c r="H28">
        <f>IF('reken 1'!H28&gt;2%,1,0)</f>
        <v>0</v>
      </c>
      <c r="I28">
        <f>IF('reken 1'!I28&gt;2%,1,0)</f>
        <v>0</v>
      </c>
      <c r="J28">
        <f>IF('reken 1'!J28&gt;2%,1,0)</f>
        <v>0</v>
      </c>
      <c r="K28">
        <f>IF('reken 1'!K28&gt;2%,1,0)</f>
        <v>0</v>
      </c>
      <c r="L28">
        <f>IF('reken 1'!L28&gt;2%,1,0)</f>
        <v>0</v>
      </c>
      <c r="M28">
        <f>IF('reken 1'!M28&gt;2%,1,0)</f>
        <v>0</v>
      </c>
      <c r="N28">
        <f>IF('reken 1'!N28&gt;2%,1,0)</f>
        <v>0</v>
      </c>
      <c r="O28" s="48">
        <f t="shared" si="0"/>
        <v>5</v>
      </c>
      <c r="P28">
        <f>IF('reken 1'!O28&gt;2%,1,0)</f>
        <v>0</v>
      </c>
      <c r="Q28">
        <f>IF('reken 1'!P28&gt;2%,1,0)</f>
        <v>0</v>
      </c>
      <c r="R28">
        <f>IF('reken 1'!Q28&gt;2%,1,0)</f>
        <v>0</v>
      </c>
      <c r="S28">
        <f>IF('reken 1'!R28&gt;2%,1,0)</f>
        <v>0</v>
      </c>
      <c r="T28">
        <f>IF('reken 1'!S28&gt;2%,1,0)</f>
        <v>0</v>
      </c>
      <c r="U28">
        <f>IF('reken 1'!T28&gt;2%,1,0)</f>
        <v>0</v>
      </c>
      <c r="V28">
        <f>IF('reken 1'!U28&gt;2%,1,0)</f>
        <v>0</v>
      </c>
      <c r="W28">
        <f>IF('reken 1'!V28&gt;2%,1,0)</f>
        <v>0</v>
      </c>
      <c r="X28">
        <f>IF('reken 1'!W28&gt;2%,1,0)</f>
        <v>0</v>
      </c>
      <c r="Y28">
        <f>IF('reken 1'!X28&gt;2%,1,0)</f>
        <v>0</v>
      </c>
      <c r="Z28">
        <f>IF('reken 1'!Y28&gt;2%,1,0)</f>
        <v>0</v>
      </c>
      <c r="AA28" s="48">
        <f t="shared" si="1"/>
        <v>0</v>
      </c>
      <c r="AB28">
        <f>IF('reken 1'!Z28,1,0)</f>
        <v>0</v>
      </c>
      <c r="AC28">
        <f>IF('reken 1'!AA28,1,0)</f>
        <v>0</v>
      </c>
      <c r="AD28">
        <f>IF('reken 1'!AB28,1,0)</f>
        <v>0</v>
      </c>
      <c r="AE28">
        <f>IF('reken 1'!AC28,1,0)</f>
        <v>0</v>
      </c>
      <c r="AF28">
        <f>IF('reken 1'!AD28,1,0)</f>
        <v>0</v>
      </c>
      <c r="AG28">
        <f>IF('reken 1'!AE28,1,0)</f>
        <v>0</v>
      </c>
      <c r="AH28">
        <f>IF('reken 1'!AF28,1,0)</f>
        <v>0</v>
      </c>
      <c r="AI28">
        <f>IF('reken 1'!AG28,1,0)</f>
        <v>0</v>
      </c>
      <c r="AJ28">
        <f>IF('reken 1'!AH28,1,0)</f>
        <v>0</v>
      </c>
      <c r="AK28">
        <f>IF('reken 1'!AI28,1,0)</f>
        <v>0</v>
      </c>
      <c r="AL28">
        <f>IF('reken 1'!AJ28,1,0)</f>
        <v>0</v>
      </c>
      <c r="AM28" s="48">
        <f t="shared" si="2"/>
        <v>0</v>
      </c>
      <c r="AN28">
        <f t="shared" si="3"/>
        <v>5</v>
      </c>
      <c r="AO28" s="4" t="s">
        <v>65</v>
      </c>
      <c r="AQ28" s="226">
        <v>7</v>
      </c>
      <c r="AR28" s="15" t="s">
        <v>59</v>
      </c>
      <c r="AT28">
        <v>5</v>
      </c>
      <c r="AU28" t="s">
        <v>527</v>
      </c>
      <c r="AV28">
        <v>5</v>
      </c>
      <c r="AW28" t="s">
        <v>526</v>
      </c>
      <c r="AX28">
        <f t="shared" si="4"/>
        <v>25</v>
      </c>
    </row>
    <row r="29" spans="1:50" x14ac:dyDescent="0.25">
      <c r="A29" s="15" t="s">
        <v>58</v>
      </c>
      <c r="B29">
        <f>IF('reken 1'!B29&gt;2%,1,0)</f>
        <v>1</v>
      </c>
      <c r="C29">
        <f>IF('reken 1'!C29&gt;2%,1,0)</f>
        <v>1</v>
      </c>
      <c r="D29">
        <f>IF('reken 1'!D29&gt;2%,1,0)</f>
        <v>1</v>
      </c>
      <c r="E29">
        <f>IF('reken 1'!E29&gt;2%,1,0)</f>
        <v>1</v>
      </c>
      <c r="F29">
        <f>IF('reken 1'!F29&gt;2%,1,0)</f>
        <v>1</v>
      </c>
      <c r="G29">
        <f>IF('reken 1'!G29&gt;2%,1,0)</f>
        <v>0</v>
      </c>
      <c r="H29">
        <f>IF('reken 1'!H29&gt;2%,1,0)</f>
        <v>0</v>
      </c>
      <c r="I29">
        <f>IF('reken 1'!I29&gt;2%,1,0)</f>
        <v>0</v>
      </c>
      <c r="J29">
        <f>IF('reken 1'!J29&gt;2%,1,0)</f>
        <v>0</v>
      </c>
      <c r="K29">
        <f>IF('reken 1'!K29&gt;2%,1,0)</f>
        <v>1</v>
      </c>
      <c r="L29">
        <f>IF('reken 1'!L29&gt;2%,1,0)</f>
        <v>1</v>
      </c>
      <c r="M29">
        <f>IF('reken 1'!M29&gt;2%,1,0)</f>
        <v>1</v>
      </c>
      <c r="N29">
        <f>IF('reken 1'!N29&gt;2%,1,0)</f>
        <v>1</v>
      </c>
      <c r="O29" s="48">
        <f t="shared" si="0"/>
        <v>9</v>
      </c>
      <c r="P29">
        <f>IF('reken 1'!O29&gt;2%,1,0)</f>
        <v>0</v>
      </c>
      <c r="Q29">
        <f>IF('reken 1'!P29&gt;2%,1,0)</f>
        <v>1</v>
      </c>
      <c r="R29">
        <f>IF('reken 1'!Q29&gt;2%,1,0)</f>
        <v>1</v>
      </c>
      <c r="S29">
        <f>IF('reken 1'!R29&gt;2%,1,0)</f>
        <v>1</v>
      </c>
      <c r="T29">
        <f>IF('reken 1'!S29&gt;2%,1,0)</f>
        <v>1</v>
      </c>
      <c r="U29">
        <f>IF('reken 1'!T29&gt;2%,1,0)</f>
        <v>0</v>
      </c>
      <c r="V29">
        <f>IF('reken 1'!U29&gt;2%,1,0)</f>
        <v>1</v>
      </c>
      <c r="W29">
        <f>IF('reken 1'!V29&gt;2%,1,0)</f>
        <v>1</v>
      </c>
      <c r="X29">
        <f>IF('reken 1'!W29&gt;2%,1,0)</f>
        <v>1</v>
      </c>
      <c r="Y29">
        <f>IF('reken 1'!X29&gt;2%,1,0)</f>
        <v>1</v>
      </c>
      <c r="Z29">
        <f>IF('reken 1'!Y29&gt;2%,1,0)</f>
        <v>1</v>
      </c>
      <c r="AA29" s="48">
        <f t="shared" si="1"/>
        <v>9</v>
      </c>
      <c r="AB29">
        <f>IF('reken 1'!Z29,1,0)</f>
        <v>1</v>
      </c>
      <c r="AC29">
        <f>IF('reken 1'!AA29,1,0)</f>
        <v>1</v>
      </c>
      <c r="AD29">
        <f>IF('reken 1'!AB29,1,0)</f>
        <v>1</v>
      </c>
      <c r="AE29">
        <f>IF('reken 1'!AC29,1,0)</f>
        <v>1</v>
      </c>
      <c r="AF29">
        <f>IF('reken 1'!AD29,1,0)</f>
        <v>1</v>
      </c>
      <c r="AG29">
        <f>IF('reken 1'!AE29,1,0)</f>
        <v>1</v>
      </c>
      <c r="AH29">
        <f>IF('reken 1'!AF29,1,0)</f>
        <v>1</v>
      </c>
      <c r="AI29">
        <f>IF('reken 1'!AG29,1,0)</f>
        <v>1</v>
      </c>
      <c r="AJ29">
        <f>IF('reken 1'!AH29,1,0)</f>
        <v>1</v>
      </c>
      <c r="AK29">
        <f>IF('reken 1'!AI29,1,0)</f>
        <v>1</v>
      </c>
      <c r="AL29">
        <f>IF('reken 1'!AJ29,1,0)</f>
        <v>0</v>
      </c>
      <c r="AM29" s="48">
        <f t="shared" si="2"/>
        <v>10</v>
      </c>
      <c r="AN29">
        <f t="shared" si="3"/>
        <v>28</v>
      </c>
      <c r="AO29" s="15" t="s">
        <v>58</v>
      </c>
      <c r="AQ29" s="226">
        <v>7</v>
      </c>
      <c r="AR29" s="15" t="s">
        <v>50</v>
      </c>
      <c r="AT29">
        <v>5</v>
      </c>
      <c r="AU29" t="s">
        <v>527</v>
      </c>
      <c r="AV29">
        <v>4</v>
      </c>
      <c r="AW29" t="s">
        <v>526</v>
      </c>
      <c r="AX29">
        <f t="shared" si="4"/>
        <v>20</v>
      </c>
    </row>
    <row r="30" spans="1:50" x14ac:dyDescent="0.25">
      <c r="A30" s="4" t="s">
        <v>52</v>
      </c>
      <c r="B30">
        <f>IF('reken 1'!B30&gt;2%,1,0)</f>
        <v>0</v>
      </c>
      <c r="C30">
        <f>IF('reken 1'!C30&gt;2%,1,0)</f>
        <v>1</v>
      </c>
      <c r="D30">
        <f>IF('reken 1'!D30&gt;2%,1,0)</f>
        <v>1</v>
      </c>
      <c r="E30">
        <f>IF('reken 1'!E30&gt;2%,1,0)</f>
        <v>1</v>
      </c>
      <c r="F30">
        <f>IF('reken 1'!F30&gt;2%,1,0)</f>
        <v>0</v>
      </c>
      <c r="G30">
        <f>IF('reken 1'!G30&gt;2%,1,0)</f>
        <v>1</v>
      </c>
      <c r="H30">
        <f>IF('reken 1'!H30&gt;2%,1,0)</f>
        <v>1</v>
      </c>
      <c r="I30">
        <f>IF('reken 1'!I30&gt;2%,1,0)</f>
        <v>1</v>
      </c>
      <c r="J30">
        <f>IF('reken 1'!J30&gt;2%,1,0)</f>
        <v>1</v>
      </c>
      <c r="K30">
        <f>IF('reken 1'!K30&gt;2%,1,0)</f>
        <v>1</v>
      </c>
      <c r="L30">
        <f>IF('reken 1'!L30&gt;2%,1,0)</f>
        <v>1</v>
      </c>
      <c r="M30">
        <f>IF('reken 1'!M30&gt;2%,1,0)</f>
        <v>1</v>
      </c>
      <c r="N30">
        <f>IF('reken 1'!N30&gt;2%,1,0)</f>
        <v>0</v>
      </c>
      <c r="O30" s="48">
        <f t="shared" si="0"/>
        <v>10</v>
      </c>
      <c r="P30">
        <f>IF('reken 1'!O30&gt;2%,1,0)</f>
        <v>0</v>
      </c>
      <c r="Q30">
        <f>IF('reken 1'!P30&gt;2%,1,0)</f>
        <v>0</v>
      </c>
      <c r="R30">
        <f>IF('reken 1'!Q30&gt;2%,1,0)</f>
        <v>0</v>
      </c>
      <c r="S30">
        <f>IF('reken 1'!R30&gt;2%,1,0)</f>
        <v>0</v>
      </c>
      <c r="T30">
        <f>IF('reken 1'!S30&gt;2%,1,0)</f>
        <v>0</v>
      </c>
      <c r="U30">
        <f>IF('reken 1'!T30&gt;2%,1,0)</f>
        <v>0</v>
      </c>
      <c r="V30">
        <f>IF('reken 1'!U30&gt;2%,1,0)</f>
        <v>0</v>
      </c>
      <c r="W30">
        <f>IF('reken 1'!V30&gt;2%,1,0)</f>
        <v>0</v>
      </c>
      <c r="X30">
        <f>IF('reken 1'!W30&gt;2%,1,0)</f>
        <v>0</v>
      </c>
      <c r="Y30">
        <f>IF('reken 1'!X30&gt;2%,1,0)</f>
        <v>0</v>
      </c>
      <c r="Z30">
        <f>IF('reken 1'!Y30&gt;2%,1,0)</f>
        <v>0</v>
      </c>
      <c r="AA30" s="48">
        <f t="shared" si="1"/>
        <v>0</v>
      </c>
      <c r="AB30">
        <f>IF('reken 1'!Z30,1,0)</f>
        <v>0</v>
      </c>
      <c r="AC30">
        <f>IF('reken 1'!AA30,1,0)</f>
        <v>0</v>
      </c>
      <c r="AD30">
        <f>IF('reken 1'!AB30,1,0)</f>
        <v>0</v>
      </c>
      <c r="AE30">
        <f>IF('reken 1'!AC30,1,0)</f>
        <v>0</v>
      </c>
      <c r="AF30">
        <f>IF('reken 1'!AD30,1,0)</f>
        <v>0</v>
      </c>
      <c r="AG30">
        <f>IF('reken 1'!AE30,1,0)</f>
        <v>0</v>
      </c>
      <c r="AH30">
        <f>IF('reken 1'!AF30,1,0)</f>
        <v>0</v>
      </c>
      <c r="AI30">
        <f>IF('reken 1'!AG30,1,0)</f>
        <v>0</v>
      </c>
      <c r="AJ30">
        <f>IF('reken 1'!AH30,1,0)</f>
        <v>0</v>
      </c>
      <c r="AK30">
        <f>IF('reken 1'!AI30,1,0)</f>
        <v>0</v>
      </c>
      <c r="AL30">
        <f>IF('reken 1'!AJ30,1,0)</f>
        <v>0</v>
      </c>
      <c r="AM30" s="48">
        <f t="shared" si="2"/>
        <v>0</v>
      </c>
      <c r="AN30">
        <f t="shared" si="3"/>
        <v>10</v>
      </c>
      <c r="AO30" s="4" t="s">
        <v>52</v>
      </c>
      <c r="AQ30" s="226">
        <v>8</v>
      </c>
      <c r="AR30" s="26" t="s">
        <v>1</v>
      </c>
      <c r="AT30">
        <v>1</v>
      </c>
      <c r="AU30" t="s">
        <v>527</v>
      </c>
      <c r="AV30">
        <v>3</v>
      </c>
      <c r="AW30" t="s">
        <v>526</v>
      </c>
      <c r="AX30">
        <f t="shared" si="4"/>
        <v>3</v>
      </c>
    </row>
    <row r="31" spans="1:50" x14ac:dyDescent="0.25">
      <c r="A31" s="4" t="s">
        <v>57</v>
      </c>
      <c r="B31">
        <f>IF('reken 1'!B31&gt;2%,1,0)</f>
        <v>0</v>
      </c>
      <c r="C31">
        <f>IF('reken 1'!C31&gt;2%,1,0)</f>
        <v>0</v>
      </c>
      <c r="D31">
        <f>IF('reken 1'!D31&gt;2%,1,0)</f>
        <v>0</v>
      </c>
      <c r="E31">
        <f>IF('reken 1'!E31&gt;2%,1,0)</f>
        <v>1</v>
      </c>
      <c r="F31">
        <f>IF('reken 1'!F31&gt;2%,1,0)</f>
        <v>0</v>
      </c>
      <c r="G31">
        <f>IF('reken 1'!G31&gt;2%,1,0)</f>
        <v>1</v>
      </c>
      <c r="H31">
        <f>IF('reken 1'!H31&gt;2%,1,0)</f>
        <v>0</v>
      </c>
      <c r="I31">
        <f>IF('reken 1'!I31&gt;2%,1,0)</f>
        <v>1</v>
      </c>
      <c r="J31">
        <f>IF('reken 1'!J31&gt;2%,1,0)</f>
        <v>1</v>
      </c>
      <c r="K31">
        <f>IF('reken 1'!K31&gt;2%,1,0)</f>
        <v>0</v>
      </c>
      <c r="L31">
        <f>IF('reken 1'!L31&gt;2%,1,0)</f>
        <v>0</v>
      </c>
      <c r="M31">
        <f>IF('reken 1'!M31&gt;2%,1,0)</f>
        <v>1</v>
      </c>
      <c r="N31">
        <f>IF('reken 1'!N31&gt;2%,1,0)</f>
        <v>0</v>
      </c>
      <c r="O31" s="48">
        <f t="shared" si="0"/>
        <v>5</v>
      </c>
      <c r="P31">
        <f>IF('reken 1'!O31&gt;2%,1,0)</f>
        <v>0</v>
      </c>
      <c r="Q31">
        <f>IF('reken 1'!P31&gt;2%,1,0)</f>
        <v>0</v>
      </c>
      <c r="R31">
        <f>IF('reken 1'!Q31&gt;2%,1,0)</f>
        <v>0</v>
      </c>
      <c r="S31">
        <f>IF('reken 1'!R31&gt;2%,1,0)</f>
        <v>0</v>
      </c>
      <c r="T31">
        <f>IF('reken 1'!S31&gt;2%,1,0)</f>
        <v>0</v>
      </c>
      <c r="U31">
        <f>IF('reken 1'!T31&gt;2%,1,0)</f>
        <v>0</v>
      </c>
      <c r="V31">
        <f>IF('reken 1'!U31&gt;2%,1,0)</f>
        <v>0</v>
      </c>
      <c r="W31">
        <f>IF('reken 1'!V31&gt;2%,1,0)</f>
        <v>0</v>
      </c>
      <c r="X31">
        <f>IF('reken 1'!W31&gt;2%,1,0)</f>
        <v>0</v>
      </c>
      <c r="Y31">
        <f>IF('reken 1'!X31&gt;2%,1,0)</f>
        <v>0</v>
      </c>
      <c r="Z31">
        <f>IF('reken 1'!Y31&gt;2%,1,0)</f>
        <v>0</v>
      </c>
      <c r="AA31" s="48">
        <f t="shared" si="1"/>
        <v>0</v>
      </c>
      <c r="AB31">
        <f>IF('reken 1'!Z31,1,0)</f>
        <v>0</v>
      </c>
      <c r="AC31">
        <f>IF('reken 1'!AA31,1,0)</f>
        <v>0</v>
      </c>
      <c r="AD31">
        <f>IF('reken 1'!AB31,1,0)</f>
        <v>0</v>
      </c>
      <c r="AE31">
        <f>IF('reken 1'!AC31,1,0)</f>
        <v>0</v>
      </c>
      <c r="AF31">
        <f>IF('reken 1'!AD31,1,0)</f>
        <v>0</v>
      </c>
      <c r="AG31">
        <f>IF('reken 1'!AE31,1,0)</f>
        <v>0</v>
      </c>
      <c r="AH31">
        <f>IF('reken 1'!AF31,1,0)</f>
        <v>0</v>
      </c>
      <c r="AI31">
        <f>IF('reken 1'!AG31,1,0)</f>
        <v>0</v>
      </c>
      <c r="AJ31">
        <f>IF('reken 1'!AH31,1,0)</f>
        <v>0</v>
      </c>
      <c r="AK31">
        <f>IF('reken 1'!AI31,1,0)</f>
        <v>0</v>
      </c>
      <c r="AL31">
        <f>IF('reken 1'!AJ31,1,0)</f>
        <v>0</v>
      </c>
      <c r="AM31" s="48">
        <f t="shared" si="2"/>
        <v>0</v>
      </c>
      <c r="AN31">
        <f t="shared" si="3"/>
        <v>5</v>
      </c>
      <c r="AO31" s="4" t="s">
        <v>57</v>
      </c>
      <c r="AQ31" s="226">
        <v>8</v>
      </c>
      <c r="AR31" s="26" t="s">
        <v>48</v>
      </c>
      <c r="AT31">
        <v>1</v>
      </c>
      <c r="AU31" t="s">
        <v>527</v>
      </c>
      <c r="AV31">
        <v>2</v>
      </c>
      <c r="AW31" t="s">
        <v>526</v>
      </c>
      <c r="AX31">
        <f t="shared" si="4"/>
        <v>2</v>
      </c>
    </row>
    <row r="32" spans="1:50" ht="15.75" thickBot="1" x14ac:dyDescent="0.3">
      <c r="A32" s="1" t="s">
        <v>70</v>
      </c>
      <c r="B32">
        <f>IF('reken 1'!B32&gt;2%,1,0)</f>
        <v>0</v>
      </c>
      <c r="C32">
        <f>IF('reken 1'!C32&gt;2%,1,0)</f>
        <v>0</v>
      </c>
      <c r="D32">
        <f>IF('reken 1'!D32&gt;2%,1,0)</f>
        <v>0</v>
      </c>
      <c r="E32">
        <f>IF('reken 1'!E32&gt;2%,1,0)</f>
        <v>0</v>
      </c>
      <c r="F32">
        <f>IF('reken 1'!F32&gt;2%,1,0)</f>
        <v>0</v>
      </c>
      <c r="G32">
        <f>IF('reken 1'!G32&gt;2%,1,0)</f>
        <v>0</v>
      </c>
      <c r="H32">
        <f>IF('reken 1'!H32&gt;2%,1,0)</f>
        <v>0</v>
      </c>
      <c r="I32">
        <f>IF('reken 1'!I32&gt;2%,1,0)</f>
        <v>0</v>
      </c>
      <c r="J32">
        <f>IF('reken 1'!J32&gt;2%,1,0)</f>
        <v>0</v>
      </c>
      <c r="K32">
        <f>IF('reken 1'!K32&gt;2%,1,0)</f>
        <v>0</v>
      </c>
      <c r="L32">
        <f>IF('reken 1'!L32&gt;2%,1,0)</f>
        <v>0</v>
      </c>
      <c r="M32">
        <f>IF('reken 1'!M32&gt;2%,1,0)</f>
        <v>1</v>
      </c>
      <c r="N32">
        <f>IF('reken 1'!N32&gt;2%,1,0)</f>
        <v>1</v>
      </c>
      <c r="O32" s="48">
        <f t="shared" si="0"/>
        <v>2</v>
      </c>
      <c r="P32">
        <f>IF('reken 1'!O32&gt;2%,1,0)</f>
        <v>1</v>
      </c>
      <c r="Q32">
        <f>IF('reken 1'!P32&gt;2%,1,0)</f>
        <v>1</v>
      </c>
      <c r="R32">
        <f>IF('reken 1'!Q32&gt;2%,1,0)</f>
        <v>1</v>
      </c>
      <c r="S32">
        <f>IF('reken 1'!R32&gt;2%,1,0)</f>
        <v>1</v>
      </c>
      <c r="T32">
        <f>IF('reken 1'!S32&gt;2%,1,0)</f>
        <v>1</v>
      </c>
      <c r="U32">
        <f>IF('reken 1'!T32&gt;2%,1,0)</f>
        <v>0</v>
      </c>
      <c r="V32">
        <f>IF('reken 1'!U32&gt;2%,1,0)</f>
        <v>1</v>
      </c>
      <c r="W32">
        <f>IF('reken 1'!V32&gt;2%,1,0)</f>
        <v>1</v>
      </c>
      <c r="X32">
        <f>IF('reken 1'!W32&gt;2%,1,0)</f>
        <v>1</v>
      </c>
      <c r="Y32">
        <f>IF('reken 1'!X32&gt;2%,1,0)</f>
        <v>0</v>
      </c>
      <c r="Z32">
        <f>IF('reken 1'!Y32&gt;2%,1,0)</f>
        <v>0</v>
      </c>
      <c r="AA32" s="48">
        <f t="shared" si="1"/>
        <v>8</v>
      </c>
      <c r="AB32">
        <f>IF('reken 1'!Z32,1,0)</f>
        <v>1</v>
      </c>
      <c r="AC32">
        <f>IF('reken 1'!AA32,1,0)</f>
        <v>1</v>
      </c>
      <c r="AD32">
        <f>IF('reken 1'!AB32,1,0)</f>
        <v>1</v>
      </c>
      <c r="AE32">
        <f>IF('reken 1'!AC32,1,0)</f>
        <v>1</v>
      </c>
      <c r="AF32">
        <f>IF('reken 1'!AD32,1,0)</f>
        <v>1</v>
      </c>
      <c r="AG32">
        <f>IF('reken 1'!AE32,1,0)</f>
        <v>1</v>
      </c>
      <c r="AH32">
        <f>IF('reken 1'!AF32,1,0)</f>
        <v>0</v>
      </c>
      <c r="AI32">
        <f>IF('reken 1'!AG32,1,0)</f>
        <v>1</v>
      </c>
      <c r="AJ32">
        <f>IF('reken 1'!AH32,1,0)</f>
        <v>1</v>
      </c>
      <c r="AK32">
        <f>IF('reken 1'!AI32,1,0)</f>
        <v>1</v>
      </c>
      <c r="AL32">
        <f>IF('reken 1'!AJ32,1,0)</f>
        <v>0</v>
      </c>
      <c r="AM32" s="48">
        <f t="shared" si="2"/>
        <v>9</v>
      </c>
      <c r="AN32">
        <f t="shared" si="3"/>
        <v>19</v>
      </c>
      <c r="AO32" s="1" t="s">
        <v>70</v>
      </c>
      <c r="AQ32" s="226">
        <v>8</v>
      </c>
      <c r="AR32" s="1" t="s">
        <v>49</v>
      </c>
      <c r="AT32">
        <v>1</v>
      </c>
      <c r="AU32" t="s">
        <v>527</v>
      </c>
      <c r="AV32">
        <v>1</v>
      </c>
      <c r="AW32" t="s">
        <v>526</v>
      </c>
      <c r="AX32">
        <f t="shared" ref="AX32" si="5">AT32*AV32</f>
        <v>1</v>
      </c>
    </row>
    <row r="33" spans="1:50" x14ac:dyDescent="0.25">
      <c r="A33" s="4" t="s">
        <v>3</v>
      </c>
      <c r="B33">
        <f>IF('reken 1'!B33&gt;2%,1,0)</f>
        <v>1</v>
      </c>
      <c r="C33">
        <f>IF('reken 1'!C33&gt;2%,1,0)</f>
        <v>1</v>
      </c>
      <c r="D33">
        <f>IF('reken 1'!D33&gt;2%,1,0)</f>
        <v>1</v>
      </c>
      <c r="E33">
        <f>IF('reken 1'!E33&gt;2%,1,0)</f>
        <v>1</v>
      </c>
      <c r="F33">
        <f>IF('reken 1'!F33&gt;2%,1,0)</f>
        <v>1</v>
      </c>
      <c r="G33">
        <f>IF('reken 1'!G33&gt;2%,1,0)</f>
        <v>1</v>
      </c>
      <c r="H33">
        <f>IF('reken 1'!H33&gt;2%,1,0)</f>
        <v>1</v>
      </c>
      <c r="I33">
        <f>IF('reken 1'!I33&gt;2%,1,0)</f>
        <v>1</v>
      </c>
      <c r="J33">
        <f>IF('reken 1'!J33&gt;2%,1,0)</f>
        <v>1</v>
      </c>
      <c r="K33">
        <f>IF('reken 1'!K33&gt;2%,1,0)</f>
        <v>1</v>
      </c>
      <c r="L33">
        <f>IF('reken 1'!L33&gt;2%,1,0)</f>
        <v>1</v>
      </c>
      <c r="M33">
        <f>IF('reken 1'!M33&gt;2%,1,0)</f>
        <v>0</v>
      </c>
      <c r="N33">
        <f>IF('reken 1'!N33&gt;2%,1,0)</f>
        <v>1</v>
      </c>
      <c r="O33" s="48">
        <f t="shared" si="0"/>
        <v>12</v>
      </c>
      <c r="P33">
        <f>IF('reken 1'!O33&gt;2%,1,0)</f>
        <v>0</v>
      </c>
      <c r="Q33">
        <f>IF('reken 1'!P33&gt;2%,1,0)</f>
        <v>0</v>
      </c>
      <c r="R33">
        <f>IF('reken 1'!Q33&gt;2%,1,0)</f>
        <v>1</v>
      </c>
      <c r="S33">
        <f>IF('reken 1'!R33&gt;2%,1,0)</f>
        <v>1</v>
      </c>
      <c r="T33">
        <f>IF('reken 1'!S33&gt;2%,1,0)</f>
        <v>1</v>
      </c>
      <c r="U33">
        <f>IF('reken 1'!T33&gt;2%,1,0)</f>
        <v>0</v>
      </c>
      <c r="V33">
        <f>IF('reken 1'!U33&gt;2%,1,0)</f>
        <v>0</v>
      </c>
      <c r="W33">
        <f>IF('reken 1'!V33&gt;2%,1,0)</f>
        <v>0</v>
      </c>
      <c r="X33">
        <f>IF('reken 1'!W33&gt;2%,1,0)</f>
        <v>0</v>
      </c>
      <c r="Y33">
        <f>IF('reken 1'!X33&gt;2%,1,0)</f>
        <v>1</v>
      </c>
      <c r="Z33">
        <f>IF('reken 1'!Y33&gt;2%,1,0)</f>
        <v>1</v>
      </c>
      <c r="AA33" s="48">
        <f t="shared" si="1"/>
        <v>5</v>
      </c>
      <c r="AB33">
        <f>IF('reken 1'!Z33,1,0)</f>
        <v>1</v>
      </c>
      <c r="AC33">
        <f>IF('reken 1'!AA33,1,0)</f>
        <v>1</v>
      </c>
      <c r="AD33">
        <f>IF('reken 1'!AB33,1,0)</f>
        <v>1</v>
      </c>
      <c r="AE33">
        <f>IF('reken 1'!AC33,1,0)</f>
        <v>0</v>
      </c>
      <c r="AF33">
        <f>IF('reken 1'!AD33,1,0)</f>
        <v>1</v>
      </c>
      <c r="AG33">
        <f>IF('reken 1'!AE33,1,0)</f>
        <v>1</v>
      </c>
      <c r="AH33">
        <f>IF('reken 1'!AF33,1,0)</f>
        <v>1</v>
      </c>
      <c r="AI33">
        <f>IF('reken 1'!AG33,1,0)</f>
        <v>1</v>
      </c>
      <c r="AJ33">
        <f>IF('reken 1'!AH33,1,0)</f>
        <v>1</v>
      </c>
      <c r="AK33">
        <f>IF('reken 1'!AI33,1,0)</f>
        <v>1</v>
      </c>
      <c r="AL33">
        <f>IF('reken 1'!AJ33,1,0)</f>
        <v>1</v>
      </c>
      <c r="AM33" s="48">
        <f t="shared" si="2"/>
        <v>10</v>
      </c>
      <c r="AN33">
        <f t="shared" si="3"/>
        <v>27</v>
      </c>
      <c r="AO33" s="4" t="s">
        <v>3</v>
      </c>
      <c r="AQ33" s="226">
        <v>8</v>
      </c>
      <c r="AR33" s="15" t="s">
        <v>58</v>
      </c>
      <c r="AX33">
        <f>SUM(AX2:AX32)</f>
        <v>2106</v>
      </c>
    </row>
    <row r="34" spans="1:50" x14ac:dyDescent="0.25">
      <c r="A34" s="4" t="s">
        <v>62</v>
      </c>
      <c r="B34">
        <f>IF('reken 1'!B34&gt;2%,1,0)</f>
        <v>1</v>
      </c>
      <c r="C34">
        <f>IF('reken 1'!C34&gt;2%,1,0)</f>
        <v>0</v>
      </c>
      <c r="D34">
        <f>IF('reken 1'!D34&gt;2%,1,0)</f>
        <v>1</v>
      </c>
      <c r="E34">
        <f>IF('reken 1'!E34&gt;2%,1,0)</f>
        <v>1</v>
      </c>
      <c r="F34">
        <f>IF('reken 1'!F34&gt;2%,1,0)</f>
        <v>1</v>
      </c>
      <c r="G34">
        <f>IF('reken 1'!G34&gt;2%,1,0)</f>
        <v>1</v>
      </c>
      <c r="H34">
        <f>IF('reken 1'!H34&gt;2%,1,0)</f>
        <v>0</v>
      </c>
      <c r="I34">
        <f>IF('reken 1'!I34&gt;2%,1,0)</f>
        <v>0</v>
      </c>
      <c r="J34">
        <f>IF('reken 1'!J34&gt;2%,1,0)</f>
        <v>0</v>
      </c>
      <c r="K34">
        <f>IF('reken 1'!K34&gt;2%,1,0)</f>
        <v>0</v>
      </c>
      <c r="L34">
        <f>IF('reken 1'!L34&gt;2%,1,0)</f>
        <v>0</v>
      </c>
      <c r="M34">
        <f>IF('reken 1'!M34&gt;2%,1,0)</f>
        <v>0</v>
      </c>
      <c r="N34">
        <f>IF('reken 1'!N34&gt;2%,1,0)</f>
        <v>0</v>
      </c>
      <c r="O34" s="48">
        <f t="shared" si="0"/>
        <v>5</v>
      </c>
      <c r="P34">
        <f>IF('reken 1'!O34&gt;2%,1,0)</f>
        <v>0</v>
      </c>
      <c r="Q34">
        <f>IF('reken 1'!P34&gt;2%,1,0)</f>
        <v>0</v>
      </c>
      <c r="R34">
        <f>IF('reken 1'!Q34&gt;2%,1,0)</f>
        <v>0</v>
      </c>
      <c r="S34">
        <f>IF('reken 1'!R34&gt;2%,1,0)</f>
        <v>0</v>
      </c>
      <c r="T34">
        <f>IF('reken 1'!S34&gt;2%,1,0)</f>
        <v>0</v>
      </c>
      <c r="U34">
        <f>IF('reken 1'!T34&gt;2%,1,0)</f>
        <v>0</v>
      </c>
      <c r="V34">
        <f>IF('reken 1'!U34&gt;2%,1,0)</f>
        <v>0</v>
      </c>
      <c r="W34">
        <f>IF('reken 1'!V34&gt;2%,1,0)</f>
        <v>0</v>
      </c>
      <c r="X34">
        <f>IF('reken 1'!W34&gt;2%,1,0)</f>
        <v>0</v>
      </c>
      <c r="Y34">
        <f>IF('reken 1'!X34&gt;2%,1,0)</f>
        <v>0</v>
      </c>
      <c r="Z34">
        <f>IF('reken 1'!Y34&gt;2%,1,0)</f>
        <v>0</v>
      </c>
      <c r="AA34" s="48">
        <f t="shared" si="1"/>
        <v>0</v>
      </c>
      <c r="AB34">
        <f>IF('reken 1'!Z34,1,0)</f>
        <v>0</v>
      </c>
      <c r="AC34">
        <f>IF('reken 1'!AA34,1,0)</f>
        <v>0</v>
      </c>
      <c r="AD34">
        <f>IF('reken 1'!AB34,1,0)</f>
        <v>0</v>
      </c>
      <c r="AE34">
        <f>IF('reken 1'!AC34,1,0)</f>
        <v>0</v>
      </c>
      <c r="AF34">
        <f>IF('reken 1'!AD34,1,0)</f>
        <v>0</v>
      </c>
      <c r="AG34">
        <f>IF('reken 1'!AE34,1,0)</f>
        <v>0</v>
      </c>
      <c r="AH34">
        <f>IF('reken 1'!AF34,1,0)</f>
        <v>0</v>
      </c>
      <c r="AI34">
        <f>IF('reken 1'!AG34,1,0)</f>
        <v>0</v>
      </c>
      <c r="AJ34">
        <f>IF('reken 1'!AH34,1,0)</f>
        <v>0</v>
      </c>
      <c r="AK34">
        <f>IF('reken 1'!AI34,1,0)</f>
        <v>0</v>
      </c>
      <c r="AL34">
        <f>IF('reken 1'!AJ34,1,0)</f>
        <v>0</v>
      </c>
      <c r="AM34" s="48">
        <f t="shared" si="2"/>
        <v>0</v>
      </c>
      <c r="AN34">
        <f t="shared" si="3"/>
        <v>5</v>
      </c>
      <c r="AO34" s="4" t="s">
        <v>62</v>
      </c>
      <c r="AQ34" s="226">
        <v>8</v>
      </c>
      <c r="AR34" s="15" t="s">
        <v>24</v>
      </c>
      <c r="AV34" t="s">
        <v>528</v>
      </c>
      <c r="AW34" t="s">
        <v>512</v>
      </c>
      <c r="AX34">
        <v>1053</v>
      </c>
    </row>
    <row r="35" spans="1:50" x14ac:dyDescent="0.25">
      <c r="A35" s="26" t="s">
        <v>9</v>
      </c>
      <c r="B35">
        <f>IF('reken 1'!B35&gt;2%,1,0)</f>
        <v>1</v>
      </c>
      <c r="C35">
        <f>IF('reken 1'!C35&gt;2%,1,0)</f>
        <v>1</v>
      </c>
      <c r="D35">
        <f>IF('reken 1'!D35&gt;2%,1,0)</f>
        <v>1</v>
      </c>
      <c r="E35">
        <f>IF('reken 1'!E35&gt;2%,1,0)</f>
        <v>1</v>
      </c>
      <c r="F35">
        <f>IF('reken 1'!F35&gt;2%,1,0)</f>
        <v>1</v>
      </c>
      <c r="G35">
        <f>IF('reken 1'!G35&gt;2%,1,0)</f>
        <v>1</v>
      </c>
      <c r="H35">
        <f>IF('reken 1'!H35&gt;2%,1,0)</f>
        <v>1</v>
      </c>
      <c r="I35">
        <f>IF('reken 1'!I35&gt;2%,1,0)</f>
        <v>1</v>
      </c>
      <c r="J35">
        <f>IF('reken 1'!J35&gt;2%,1,0)</f>
        <v>0</v>
      </c>
      <c r="K35">
        <f>IF('reken 1'!K35&gt;2%,1,0)</f>
        <v>1</v>
      </c>
      <c r="L35">
        <f>IF('reken 1'!L35&gt;2%,1,0)</f>
        <v>0</v>
      </c>
      <c r="M35">
        <f>IF('reken 1'!M35&gt;2%,1,0)</f>
        <v>1</v>
      </c>
      <c r="N35">
        <f>IF('reken 1'!N35&gt;2%,1,0)</f>
        <v>1</v>
      </c>
      <c r="O35" s="48">
        <f t="shared" si="0"/>
        <v>11</v>
      </c>
      <c r="P35">
        <f>IF('reken 1'!O35&gt;2%,1,0)</f>
        <v>0</v>
      </c>
      <c r="Q35">
        <f>IF('reken 1'!P35&gt;2%,1,0)</f>
        <v>0</v>
      </c>
      <c r="R35">
        <f>IF('reken 1'!Q35&gt;2%,1,0)</f>
        <v>0</v>
      </c>
      <c r="S35">
        <f>IF('reken 1'!R35&gt;2%,1,0)</f>
        <v>0</v>
      </c>
      <c r="T35">
        <f>IF('reken 1'!S35&gt;2%,1,0)</f>
        <v>0</v>
      </c>
      <c r="U35">
        <f>IF('reken 1'!T35&gt;2%,1,0)</f>
        <v>0</v>
      </c>
      <c r="V35">
        <f>IF('reken 1'!U35&gt;2%,1,0)</f>
        <v>0</v>
      </c>
      <c r="W35">
        <f>IF('reken 1'!V35&gt;2%,1,0)</f>
        <v>0</v>
      </c>
      <c r="X35">
        <f>IF('reken 1'!W35&gt;2%,1,0)</f>
        <v>0</v>
      </c>
      <c r="Y35">
        <f>IF('reken 1'!X35&gt;2%,1,0)</f>
        <v>1</v>
      </c>
      <c r="Z35">
        <f>IF('reken 1'!Y35&gt;2%,1,0)</f>
        <v>0</v>
      </c>
      <c r="AA35" s="48">
        <f t="shared" si="1"/>
        <v>1</v>
      </c>
      <c r="AB35">
        <f>IF('reken 1'!Z35,1,0)</f>
        <v>1</v>
      </c>
      <c r="AC35">
        <f>IF('reken 1'!AA35,1,0)</f>
        <v>1</v>
      </c>
      <c r="AD35">
        <f>IF('reken 1'!AB35,1,0)</f>
        <v>1</v>
      </c>
      <c r="AE35">
        <f>IF('reken 1'!AC35,1,0)</f>
        <v>1</v>
      </c>
      <c r="AF35">
        <f>IF('reken 1'!AD35,1,0)</f>
        <v>1</v>
      </c>
      <c r="AG35">
        <f>IF('reken 1'!AE35,1,0)</f>
        <v>1</v>
      </c>
      <c r="AH35">
        <f>IF('reken 1'!AF35,1,0)</f>
        <v>1</v>
      </c>
      <c r="AI35">
        <f>IF('reken 1'!AG35,1,0)</f>
        <v>1</v>
      </c>
      <c r="AJ35">
        <f>IF('reken 1'!AH35,1,0)</f>
        <v>1</v>
      </c>
      <c r="AK35">
        <f>IF('reken 1'!AI35,1,0)</f>
        <v>1</v>
      </c>
      <c r="AL35">
        <f>IF('reken 1'!AJ35,1,0)</f>
        <v>0</v>
      </c>
      <c r="AM35" s="48">
        <f t="shared" si="2"/>
        <v>10</v>
      </c>
      <c r="AN35">
        <f t="shared" si="3"/>
        <v>22</v>
      </c>
      <c r="AO35" s="26" t="s">
        <v>9</v>
      </c>
      <c r="AQ35" s="226">
        <v>8</v>
      </c>
      <c r="AR35" s="225" t="s">
        <v>25</v>
      </c>
    </row>
    <row r="36" spans="1:50" x14ac:dyDescent="0.25">
      <c r="A36" s="26" t="s">
        <v>16</v>
      </c>
      <c r="B36">
        <f>IF('reken 1'!B36&gt;2%,1,0)</f>
        <v>1</v>
      </c>
      <c r="C36">
        <f>IF('reken 1'!C36&gt;2%,1,0)</f>
        <v>1</v>
      </c>
      <c r="D36">
        <f>IF('reken 1'!D36&gt;2%,1,0)</f>
        <v>1</v>
      </c>
      <c r="E36">
        <f>IF('reken 1'!E36&gt;2%,1,0)</f>
        <v>1</v>
      </c>
      <c r="F36">
        <f>IF('reken 1'!F36&gt;2%,1,0)</f>
        <v>1</v>
      </c>
      <c r="G36">
        <f>IF('reken 1'!G36&gt;2%,1,0)</f>
        <v>1</v>
      </c>
      <c r="H36">
        <f>IF('reken 1'!H36&gt;2%,1,0)</f>
        <v>1</v>
      </c>
      <c r="I36">
        <f>IF('reken 1'!I36&gt;2%,1,0)</f>
        <v>1</v>
      </c>
      <c r="J36">
        <f>IF('reken 1'!J36&gt;2%,1,0)</f>
        <v>0</v>
      </c>
      <c r="K36">
        <f>IF('reken 1'!K36&gt;2%,1,0)</f>
        <v>1</v>
      </c>
      <c r="L36">
        <f>IF('reken 1'!L36&gt;2%,1,0)</f>
        <v>1</v>
      </c>
      <c r="M36">
        <f>IF('reken 1'!M36&gt;2%,1,0)</f>
        <v>1</v>
      </c>
      <c r="N36">
        <f>IF('reken 1'!N36&gt;2%,1,0)</f>
        <v>1</v>
      </c>
      <c r="O36" s="48">
        <f t="shared" si="0"/>
        <v>12</v>
      </c>
      <c r="P36">
        <f>IF('reken 1'!O36&gt;2%,1,0)</f>
        <v>0</v>
      </c>
      <c r="Q36">
        <f>IF('reken 1'!P36&gt;2%,1,0)</f>
        <v>0</v>
      </c>
      <c r="R36">
        <f>IF('reken 1'!Q36&gt;2%,1,0)</f>
        <v>0</v>
      </c>
      <c r="S36">
        <f>IF('reken 1'!R36&gt;2%,1,0)</f>
        <v>0</v>
      </c>
      <c r="T36">
        <f>IF('reken 1'!S36&gt;2%,1,0)</f>
        <v>0</v>
      </c>
      <c r="U36">
        <f>IF('reken 1'!T36&gt;2%,1,0)</f>
        <v>0</v>
      </c>
      <c r="V36">
        <f>IF('reken 1'!U36&gt;2%,1,0)</f>
        <v>0</v>
      </c>
      <c r="W36">
        <f>IF('reken 1'!V36&gt;2%,1,0)</f>
        <v>0</v>
      </c>
      <c r="X36">
        <f>IF('reken 1'!W36&gt;2%,1,0)</f>
        <v>0</v>
      </c>
      <c r="Y36">
        <f>IF('reken 1'!X36&gt;2%,1,0)</f>
        <v>0</v>
      </c>
      <c r="Z36">
        <f>IF('reken 1'!Y36&gt;2%,1,0)</f>
        <v>1</v>
      </c>
      <c r="AA36" s="48">
        <f t="shared" si="1"/>
        <v>1</v>
      </c>
      <c r="AB36">
        <f>IF('reken 1'!Z36,1,0)</f>
        <v>1</v>
      </c>
      <c r="AC36">
        <f>IF('reken 1'!AA36,1,0)</f>
        <v>1</v>
      </c>
      <c r="AD36">
        <f>IF('reken 1'!AB36,1,0)</f>
        <v>1</v>
      </c>
      <c r="AE36">
        <f>IF('reken 1'!AC36,1,0)</f>
        <v>1</v>
      </c>
      <c r="AF36">
        <f>IF('reken 1'!AD36,1,0)</f>
        <v>1</v>
      </c>
      <c r="AG36">
        <f>IF('reken 1'!AE36,1,0)</f>
        <v>1</v>
      </c>
      <c r="AH36">
        <f>IF('reken 1'!AF36,1,0)</f>
        <v>1</v>
      </c>
      <c r="AI36">
        <f>IF('reken 1'!AG36,1,0)</f>
        <v>1</v>
      </c>
      <c r="AJ36">
        <f>IF('reken 1'!AH36,1,0)</f>
        <v>1</v>
      </c>
      <c r="AK36">
        <f>IF('reken 1'!AI36,1,0)</f>
        <v>1</v>
      </c>
      <c r="AL36">
        <f>IF('reken 1'!AJ36,1,0)</f>
        <v>1</v>
      </c>
      <c r="AM36" s="48">
        <f t="shared" si="2"/>
        <v>11</v>
      </c>
      <c r="AN36">
        <f t="shared" si="3"/>
        <v>24</v>
      </c>
      <c r="AO36" s="26" t="s">
        <v>16</v>
      </c>
      <c r="AQ36" s="226">
        <v>8</v>
      </c>
      <c r="AR36" s="15" t="s">
        <v>95</v>
      </c>
    </row>
    <row r="37" spans="1:50" x14ac:dyDescent="0.25">
      <c r="A37" s="15" t="s">
        <v>73</v>
      </c>
      <c r="B37">
        <f>IF('reken 1'!B37&gt;2%,1,0)</f>
        <v>0</v>
      </c>
      <c r="C37">
        <f>IF('reken 1'!C37&gt;2%,1,0)</f>
        <v>0</v>
      </c>
      <c r="D37">
        <f>IF('reken 1'!D37&gt;2%,1,0)</f>
        <v>0</v>
      </c>
      <c r="E37">
        <f>IF('reken 1'!E37&gt;2%,1,0)</f>
        <v>0</v>
      </c>
      <c r="F37">
        <f>IF('reken 1'!F37&gt;2%,1,0)</f>
        <v>0</v>
      </c>
      <c r="G37">
        <f>IF('reken 1'!G37&gt;2%,1,0)</f>
        <v>0</v>
      </c>
      <c r="H37">
        <f>IF('reken 1'!H37&gt;2%,1,0)</f>
        <v>1</v>
      </c>
      <c r="I37">
        <f>IF('reken 1'!I37&gt;2%,1,0)</f>
        <v>1</v>
      </c>
      <c r="J37">
        <f>IF('reken 1'!J37&gt;2%,1,0)</f>
        <v>1</v>
      </c>
      <c r="K37">
        <f>IF('reken 1'!K37&gt;2%,1,0)</f>
        <v>1</v>
      </c>
      <c r="L37">
        <f>IF('reken 1'!L37&gt;2%,1,0)</f>
        <v>1</v>
      </c>
      <c r="M37">
        <f>IF('reken 1'!M37&gt;2%,1,0)</f>
        <v>1</v>
      </c>
      <c r="N37">
        <f>IF('reken 1'!N37&gt;2%,1,0)</f>
        <v>1</v>
      </c>
      <c r="O37" s="48">
        <f t="shared" si="0"/>
        <v>7</v>
      </c>
      <c r="P37">
        <f>IF('reken 1'!O37&gt;2%,1,0)</f>
        <v>1</v>
      </c>
      <c r="Q37">
        <f>IF('reken 1'!P37&gt;2%,1,0)</f>
        <v>1</v>
      </c>
      <c r="R37">
        <f>IF('reken 1'!Q37&gt;2%,1,0)</f>
        <v>1</v>
      </c>
      <c r="S37">
        <f>IF('reken 1'!R37&gt;2%,1,0)</f>
        <v>1</v>
      </c>
      <c r="T37">
        <f>IF('reken 1'!S37&gt;2%,1,0)</f>
        <v>1</v>
      </c>
      <c r="U37">
        <f>IF('reken 1'!T37&gt;2%,1,0)</f>
        <v>1</v>
      </c>
      <c r="V37">
        <f>IF('reken 1'!U37&gt;2%,1,0)</f>
        <v>1</v>
      </c>
      <c r="W37">
        <f>IF('reken 1'!V37&gt;2%,1,0)</f>
        <v>1</v>
      </c>
      <c r="X37">
        <f>IF('reken 1'!W37&gt;2%,1,0)</f>
        <v>1</v>
      </c>
      <c r="Y37">
        <f>IF('reken 1'!X37&gt;2%,1,0)</f>
        <v>1</v>
      </c>
      <c r="Z37">
        <f>IF('reken 1'!Y37&gt;2%,1,0)</f>
        <v>1</v>
      </c>
      <c r="AA37" s="48">
        <f t="shared" si="1"/>
        <v>11</v>
      </c>
      <c r="AB37">
        <f>IF('reken 1'!Z37,1,0)</f>
        <v>1</v>
      </c>
      <c r="AC37">
        <f>IF('reken 1'!AA37,1,0)</f>
        <v>1</v>
      </c>
      <c r="AD37">
        <f>IF('reken 1'!AB37,1,0)</f>
        <v>1</v>
      </c>
      <c r="AE37">
        <f>IF('reken 1'!AC37,1,0)</f>
        <v>1</v>
      </c>
      <c r="AF37">
        <f>IF('reken 1'!AD37,1,0)</f>
        <v>1</v>
      </c>
      <c r="AG37">
        <f>IF('reken 1'!AE37,1,0)</f>
        <v>1</v>
      </c>
      <c r="AH37">
        <f>IF('reken 1'!AF37,1,0)</f>
        <v>1</v>
      </c>
      <c r="AI37">
        <f>IF('reken 1'!AG37,1,0)</f>
        <v>1</v>
      </c>
      <c r="AJ37">
        <f>IF('reken 1'!AH37,1,0)</f>
        <v>1</v>
      </c>
      <c r="AK37">
        <f>IF('reken 1'!AI37,1,0)</f>
        <v>1</v>
      </c>
      <c r="AL37">
        <f>IF('reken 1'!AJ37,1,0)</f>
        <v>1</v>
      </c>
      <c r="AM37" s="48">
        <f t="shared" si="2"/>
        <v>11</v>
      </c>
      <c r="AN37">
        <f t="shared" si="3"/>
        <v>29</v>
      </c>
      <c r="AO37" s="15" t="s">
        <v>73</v>
      </c>
      <c r="AQ37" s="226">
        <v>8</v>
      </c>
      <c r="AR37" s="15" t="s">
        <v>85</v>
      </c>
    </row>
    <row r="38" spans="1:50" ht="15.75" thickBot="1" x14ac:dyDescent="0.3">
      <c r="A38" s="24" t="s">
        <v>18</v>
      </c>
      <c r="B38">
        <f>IF('reken 1'!B38&gt;2%,1,0)</f>
        <v>1</v>
      </c>
      <c r="C38">
        <f>IF('reken 1'!C38&gt;2%,1,0)</f>
        <v>1</v>
      </c>
      <c r="D38">
        <f>IF('reken 1'!D38&gt;2%,1,0)</f>
        <v>1</v>
      </c>
      <c r="E38">
        <f>IF('reken 1'!E38&gt;2%,1,0)</f>
        <v>1</v>
      </c>
      <c r="F38">
        <f>IF('reken 1'!F38&gt;2%,1,0)</f>
        <v>1</v>
      </c>
      <c r="G38">
        <f>IF('reken 1'!G38&gt;2%,1,0)</f>
        <v>1</v>
      </c>
      <c r="H38">
        <f>IF('reken 1'!H38&gt;2%,1,0)</f>
        <v>1</v>
      </c>
      <c r="I38">
        <f>IF('reken 1'!I38&gt;2%,1,0)</f>
        <v>1</v>
      </c>
      <c r="J38">
        <f>IF('reken 1'!J38&gt;2%,1,0)</f>
        <v>0</v>
      </c>
      <c r="K38">
        <f>IF('reken 1'!K38&gt;2%,1,0)</f>
        <v>0</v>
      </c>
      <c r="L38">
        <f>IF('reken 1'!L38&gt;2%,1,0)</f>
        <v>0</v>
      </c>
      <c r="M38">
        <f>IF('reken 1'!M38&gt;2%,1,0)</f>
        <v>0</v>
      </c>
      <c r="N38">
        <f>IF('reken 1'!N38&gt;2%,1,0)</f>
        <v>0</v>
      </c>
      <c r="O38" s="48">
        <f t="shared" si="0"/>
        <v>8</v>
      </c>
      <c r="P38">
        <f>IF('reken 1'!O38&gt;2%,1,0)</f>
        <v>0</v>
      </c>
      <c r="Q38">
        <f>IF('reken 1'!P38&gt;2%,1,0)</f>
        <v>0</v>
      </c>
      <c r="R38">
        <f>IF('reken 1'!Q38&gt;2%,1,0)</f>
        <v>0</v>
      </c>
      <c r="S38">
        <f>IF('reken 1'!R38&gt;2%,1,0)</f>
        <v>0</v>
      </c>
      <c r="T38">
        <f>IF('reken 1'!S38&gt;2%,1,0)</f>
        <v>0</v>
      </c>
      <c r="U38">
        <f>IF('reken 1'!T38&gt;2%,1,0)</f>
        <v>0</v>
      </c>
      <c r="V38">
        <f>IF('reken 1'!U38&gt;2%,1,0)</f>
        <v>0</v>
      </c>
      <c r="W38">
        <f>IF('reken 1'!V38&gt;2%,1,0)</f>
        <v>0</v>
      </c>
      <c r="X38">
        <f>IF('reken 1'!W38&gt;2%,1,0)</f>
        <v>0</v>
      </c>
      <c r="Y38">
        <f>IF('reken 1'!X38&gt;2%,1,0)</f>
        <v>0</v>
      </c>
      <c r="Z38">
        <f>IF('reken 1'!Y38&gt;2%,1,0)</f>
        <v>0</v>
      </c>
      <c r="AA38" s="48">
        <f t="shared" si="1"/>
        <v>0</v>
      </c>
      <c r="AB38">
        <f>IF('reken 1'!Z38,1,0)</f>
        <v>0</v>
      </c>
      <c r="AC38">
        <f>IF('reken 1'!AA38,1,0)</f>
        <v>0</v>
      </c>
      <c r="AD38">
        <f>IF('reken 1'!AB38,1,0)</f>
        <v>0</v>
      </c>
      <c r="AE38">
        <f>IF('reken 1'!AC38,1,0)</f>
        <v>0</v>
      </c>
      <c r="AF38">
        <f>IF('reken 1'!AD38,1,0)</f>
        <v>0</v>
      </c>
      <c r="AG38">
        <f>IF('reken 1'!AE38,1,0)</f>
        <v>0</v>
      </c>
      <c r="AH38">
        <f>IF('reken 1'!AF38,1,0)</f>
        <v>0</v>
      </c>
      <c r="AI38">
        <f>IF('reken 1'!AG38,1,0)</f>
        <v>0</v>
      </c>
      <c r="AJ38">
        <f>IF('reken 1'!AH38,1,0)</f>
        <v>0</v>
      </c>
      <c r="AK38">
        <f>IF('reken 1'!AI38,1,0)</f>
        <v>0</v>
      </c>
      <c r="AL38">
        <f>IF('reken 1'!AJ38,1,0)</f>
        <v>0</v>
      </c>
      <c r="AM38" s="48">
        <f t="shared" si="2"/>
        <v>0</v>
      </c>
      <c r="AN38">
        <f t="shared" si="3"/>
        <v>8</v>
      </c>
      <c r="AO38" s="24" t="s">
        <v>18</v>
      </c>
      <c r="AQ38" s="226">
        <v>8</v>
      </c>
      <c r="AR38" s="1" t="s">
        <v>71</v>
      </c>
    </row>
    <row r="39" spans="1:50" ht="15.75" thickBot="1" x14ac:dyDescent="0.3">
      <c r="A39" s="1" t="s">
        <v>54</v>
      </c>
      <c r="B39">
        <f>IF('reken 1'!B39&gt;2%,1,0)</f>
        <v>1</v>
      </c>
      <c r="C39">
        <f>IF('reken 1'!C39&gt;2%,1,0)</f>
        <v>1</v>
      </c>
      <c r="D39">
        <f>IF('reken 1'!D39&gt;2%,1,0)</f>
        <v>1</v>
      </c>
      <c r="E39">
        <f>IF('reken 1'!E39&gt;2%,1,0)</f>
        <v>1</v>
      </c>
      <c r="F39">
        <f>IF('reken 1'!F39&gt;2%,1,0)</f>
        <v>1</v>
      </c>
      <c r="G39">
        <f>IF('reken 1'!G39&gt;2%,1,0)</f>
        <v>1</v>
      </c>
      <c r="H39">
        <f>IF('reken 1'!H39&gt;2%,1,0)</f>
        <v>1</v>
      </c>
      <c r="I39">
        <f>IF('reken 1'!I39&gt;2%,1,0)</f>
        <v>1</v>
      </c>
      <c r="J39">
        <f>IF('reken 1'!J39&gt;2%,1,0)</f>
        <v>1</v>
      </c>
      <c r="K39">
        <f>IF('reken 1'!K39&gt;2%,1,0)</f>
        <v>0</v>
      </c>
      <c r="L39">
        <f>IF('reken 1'!L39&gt;2%,1,0)</f>
        <v>1</v>
      </c>
      <c r="M39">
        <f>IF('reken 1'!M39&gt;2%,1,0)</f>
        <v>1</v>
      </c>
      <c r="N39">
        <f>IF('reken 1'!N39&gt;2%,1,0)</f>
        <v>0</v>
      </c>
      <c r="O39" s="48">
        <f t="shared" si="0"/>
        <v>11</v>
      </c>
      <c r="P39">
        <f>IF('reken 1'!O39&gt;2%,1,0)</f>
        <v>1</v>
      </c>
      <c r="Q39">
        <f>IF('reken 1'!P39&gt;2%,1,0)</f>
        <v>0</v>
      </c>
      <c r="R39">
        <f>IF('reken 1'!Q39&gt;2%,1,0)</f>
        <v>1</v>
      </c>
      <c r="S39">
        <f>IF('reken 1'!R39&gt;2%,1,0)</f>
        <v>1</v>
      </c>
      <c r="T39">
        <f>IF('reken 1'!S39&gt;2%,1,0)</f>
        <v>1</v>
      </c>
      <c r="U39">
        <f>IF('reken 1'!T39&gt;2%,1,0)</f>
        <v>1</v>
      </c>
      <c r="V39">
        <f>IF('reken 1'!U39&gt;2%,1,0)</f>
        <v>1</v>
      </c>
      <c r="W39">
        <f>IF('reken 1'!V39&gt;2%,1,0)</f>
        <v>1</v>
      </c>
      <c r="X39">
        <f>IF('reken 1'!W39&gt;2%,1,0)</f>
        <v>1</v>
      </c>
      <c r="Y39">
        <f>IF('reken 1'!X39&gt;2%,1,0)</f>
        <v>1</v>
      </c>
      <c r="Z39">
        <f>IF('reken 1'!Y39&gt;2%,1,0)</f>
        <v>0</v>
      </c>
      <c r="AA39" s="48">
        <f t="shared" si="1"/>
        <v>9</v>
      </c>
      <c r="AB39">
        <f>IF('reken 1'!Z39,1,0)</f>
        <v>1</v>
      </c>
      <c r="AC39">
        <f>IF('reken 1'!AA39,1,0)</f>
        <v>1</v>
      </c>
      <c r="AD39">
        <f>IF('reken 1'!AB39,1,0)</f>
        <v>1</v>
      </c>
      <c r="AE39">
        <f>IF('reken 1'!AC39,1,0)</f>
        <v>1</v>
      </c>
      <c r="AF39">
        <f>IF('reken 1'!AD39,1,0)</f>
        <v>1</v>
      </c>
      <c r="AG39">
        <f>IF('reken 1'!AE39,1,0)</f>
        <v>1</v>
      </c>
      <c r="AH39">
        <f>IF('reken 1'!AF39,1,0)</f>
        <v>1</v>
      </c>
      <c r="AI39">
        <f>IF('reken 1'!AG39,1,0)</f>
        <v>1</v>
      </c>
      <c r="AJ39">
        <f>IF('reken 1'!AH39,1,0)</f>
        <v>0</v>
      </c>
      <c r="AK39">
        <f>IF('reken 1'!AI39,1,0)</f>
        <v>1</v>
      </c>
      <c r="AL39">
        <f>IF('reken 1'!AJ39,1,0)</f>
        <v>1</v>
      </c>
      <c r="AM39" s="48">
        <f t="shared" si="2"/>
        <v>10</v>
      </c>
      <c r="AN39">
        <f t="shared" si="3"/>
        <v>30</v>
      </c>
      <c r="AO39" s="1" t="s">
        <v>54</v>
      </c>
      <c r="AQ39" s="226">
        <v>9</v>
      </c>
      <c r="AR39" s="24" t="s">
        <v>2</v>
      </c>
    </row>
    <row r="40" spans="1:50" x14ac:dyDescent="0.25">
      <c r="A40" s="4" t="s">
        <v>7</v>
      </c>
      <c r="B40">
        <f>IF('reken 1'!B40&gt;2%,1,0)</f>
        <v>1</v>
      </c>
      <c r="C40">
        <f>IF('reken 1'!C40&gt;2%,1,0)</f>
        <v>1</v>
      </c>
      <c r="D40">
        <f>IF('reken 1'!D40&gt;2%,1,0)</f>
        <v>1</v>
      </c>
      <c r="E40">
        <f>IF('reken 1'!E40&gt;2%,1,0)</f>
        <v>1</v>
      </c>
      <c r="F40">
        <f>IF('reken 1'!F40&gt;2%,1,0)</f>
        <v>1</v>
      </c>
      <c r="G40">
        <f>IF('reken 1'!G40&gt;2%,1,0)</f>
        <v>0</v>
      </c>
      <c r="H40">
        <f>IF('reken 1'!H40&gt;2%,1,0)</f>
        <v>1</v>
      </c>
      <c r="I40">
        <f>IF('reken 1'!I40&gt;2%,1,0)</f>
        <v>1</v>
      </c>
      <c r="J40">
        <f>IF('reken 1'!J40&gt;2%,1,0)</f>
        <v>1</v>
      </c>
      <c r="K40">
        <f>IF('reken 1'!K40&gt;2%,1,0)</f>
        <v>1</v>
      </c>
      <c r="L40">
        <f>IF('reken 1'!L40&gt;2%,1,0)</f>
        <v>1</v>
      </c>
      <c r="M40">
        <f>IF('reken 1'!M40&gt;2%,1,0)</f>
        <v>1</v>
      </c>
      <c r="N40">
        <f>IF('reken 1'!N40&gt;2%,1,0)</f>
        <v>1</v>
      </c>
      <c r="O40" s="48">
        <f t="shared" si="0"/>
        <v>12</v>
      </c>
      <c r="P40">
        <f>IF('reken 1'!O40&gt;2%,1,0)</f>
        <v>0</v>
      </c>
      <c r="Q40">
        <f>IF('reken 1'!P40&gt;2%,1,0)</f>
        <v>0</v>
      </c>
      <c r="R40">
        <f>IF('reken 1'!Q40&gt;2%,1,0)</f>
        <v>0</v>
      </c>
      <c r="S40">
        <f>IF('reken 1'!R40&gt;2%,1,0)</f>
        <v>0</v>
      </c>
      <c r="T40">
        <f>IF('reken 1'!S40&gt;2%,1,0)</f>
        <v>0</v>
      </c>
      <c r="U40">
        <f>IF('reken 1'!T40&gt;2%,1,0)</f>
        <v>0</v>
      </c>
      <c r="V40">
        <f>IF('reken 1'!U40&gt;2%,1,0)</f>
        <v>0</v>
      </c>
      <c r="W40">
        <f>IF('reken 1'!V40&gt;2%,1,0)</f>
        <v>0</v>
      </c>
      <c r="X40">
        <f>IF('reken 1'!W40&gt;2%,1,0)</f>
        <v>0</v>
      </c>
      <c r="Y40">
        <f>IF('reken 1'!X40&gt;2%,1,0)</f>
        <v>0</v>
      </c>
      <c r="Z40">
        <f>IF('reken 1'!Y40&gt;2%,1,0)</f>
        <v>0</v>
      </c>
      <c r="AA40" s="48">
        <f t="shared" si="1"/>
        <v>0</v>
      </c>
      <c r="AB40">
        <f>IF('reken 1'!Z40,1,0)</f>
        <v>0</v>
      </c>
      <c r="AC40">
        <f>IF('reken 1'!AA40,1,0)</f>
        <v>0</v>
      </c>
      <c r="AD40">
        <f>IF('reken 1'!AB40,1,0)</f>
        <v>0</v>
      </c>
      <c r="AE40">
        <f>IF('reken 1'!AC40,1,0)</f>
        <v>0</v>
      </c>
      <c r="AF40">
        <f>IF('reken 1'!AD40,1,0)</f>
        <v>0</v>
      </c>
      <c r="AG40">
        <f>IF('reken 1'!AE40,1,0)</f>
        <v>0</v>
      </c>
      <c r="AH40">
        <f>IF('reken 1'!AF40,1,0)</f>
        <v>0</v>
      </c>
      <c r="AI40">
        <f>IF('reken 1'!AG40,1,0)</f>
        <v>0</v>
      </c>
      <c r="AJ40">
        <f>IF('reken 1'!AH40,1,0)</f>
        <v>0</v>
      </c>
      <c r="AK40">
        <f>IF('reken 1'!AI40,1,0)</f>
        <v>0</v>
      </c>
      <c r="AL40">
        <f>IF('reken 1'!AJ40,1,0)</f>
        <v>0</v>
      </c>
      <c r="AM40" s="48">
        <f t="shared" si="2"/>
        <v>0</v>
      </c>
      <c r="AN40">
        <f t="shared" si="3"/>
        <v>12</v>
      </c>
      <c r="AO40" s="4" t="s">
        <v>7</v>
      </c>
      <c r="AQ40" s="226">
        <v>9</v>
      </c>
      <c r="AR40" s="4" t="s">
        <v>3</v>
      </c>
    </row>
    <row r="41" spans="1:50" x14ac:dyDescent="0.25">
      <c r="A41" s="15" t="s">
        <v>35</v>
      </c>
      <c r="B41">
        <f>IF('reken 1'!B41&gt;2%,1,0)</f>
        <v>1</v>
      </c>
      <c r="C41">
        <f>IF('reken 1'!C41&gt;2%,1,0)</f>
        <v>1</v>
      </c>
      <c r="D41">
        <f>IF('reken 1'!D41&gt;2%,1,0)</f>
        <v>1</v>
      </c>
      <c r="E41">
        <f>IF('reken 1'!E41&gt;2%,1,0)</f>
        <v>1</v>
      </c>
      <c r="F41">
        <f>IF('reken 1'!F41&gt;2%,1,0)</f>
        <v>1</v>
      </c>
      <c r="G41">
        <f>IF('reken 1'!G41&gt;2%,1,0)</f>
        <v>1</v>
      </c>
      <c r="H41">
        <f>IF('reken 1'!H41&gt;2%,1,0)</f>
        <v>1</v>
      </c>
      <c r="I41">
        <f>IF('reken 1'!I41&gt;2%,1,0)</f>
        <v>1</v>
      </c>
      <c r="J41">
        <f>IF('reken 1'!J41&gt;2%,1,0)</f>
        <v>1</v>
      </c>
      <c r="K41">
        <f>IF('reken 1'!K41&gt;2%,1,0)</f>
        <v>1</v>
      </c>
      <c r="L41">
        <f>IF('reken 1'!L41&gt;2%,1,0)</f>
        <v>1</v>
      </c>
      <c r="M41">
        <f>IF('reken 1'!M41&gt;2%,1,0)</f>
        <v>0</v>
      </c>
      <c r="N41">
        <f>IF('reken 1'!N41&gt;2%,1,0)</f>
        <v>0</v>
      </c>
      <c r="O41" s="48">
        <f t="shared" si="0"/>
        <v>11</v>
      </c>
      <c r="P41">
        <f>IF('reken 1'!O41&gt;2%,1,0)</f>
        <v>0</v>
      </c>
      <c r="Q41">
        <f>IF('reken 1'!P41&gt;2%,1,0)</f>
        <v>0</v>
      </c>
      <c r="R41">
        <f>IF('reken 1'!Q41&gt;2%,1,0)</f>
        <v>0</v>
      </c>
      <c r="S41">
        <f>IF('reken 1'!R41&gt;2%,1,0)</f>
        <v>0</v>
      </c>
      <c r="T41">
        <f>IF('reken 1'!S41&gt;2%,1,0)</f>
        <v>1</v>
      </c>
      <c r="U41">
        <f>IF('reken 1'!T41&gt;2%,1,0)</f>
        <v>0</v>
      </c>
      <c r="V41">
        <f>IF('reken 1'!U41&gt;2%,1,0)</f>
        <v>0</v>
      </c>
      <c r="W41">
        <f>IF('reken 1'!V41&gt;2%,1,0)</f>
        <v>0</v>
      </c>
      <c r="X41">
        <f>IF('reken 1'!W41&gt;2%,1,0)</f>
        <v>1</v>
      </c>
      <c r="Y41">
        <f>IF('reken 1'!X41&gt;2%,1,0)</f>
        <v>0</v>
      </c>
      <c r="Z41">
        <f>IF('reken 1'!Y41&gt;2%,1,0)</f>
        <v>1</v>
      </c>
      <c r="AA41" s="48">
        <f t="shared" si="1"/>
        <v>3</v>
      </c>
      <c r="AB41">
        <f>IF('reken 1'!Z41,1,0)</f>
        <v>1</v>
      </c>
      <c r="AC41">
        <f>IF('reken 1'!AA41,1,0)</f>
        <v>1</v>
      </c>
      <c r="AD41">
        <f>IF('reken 1'!AB41,1,0)</f>
        <v>1</v>
      </c>
      <c r="AE41">
        <f>IF('reken 1'!AC41,1,0)</f>
        <v>1</v>
      </c>
      <c r="AF41">
        <f>IF('reken 1'!AD41,1,0)</f>
        <v>1</v>
      </c>
      <c r="AG41">
        <f>IF('reken 1'!AE41,1,0)</f>
        <v>1</v>
      </c>
      <c r="AH41">
        <f>IF('reken 1'!AF41,1,0)</f>
        <v>1</v>
      </c>
      <c r="AI41">
        <f>IF('reken 1'!AG41,1,0)</f>
        <v>1</v>
      </c>
      <c r="AJ41">
        <f>IF('reken 1'!AH41,1,0)</f>
        <v>0</v>
      </c>
      <c r="AK41">
        <f>IF('reken 1'!AI41,1,0)</f>
        <v>0</v>
      </c>
      <c r="AL41">
        <f>IF('reken 1'!AJ41,1,0)</f>
        <v>0</v>
      </c>
      <c r="AM41" s="48">
        <f t="shared" si="2"/>
        <v>8</v>
      </c>
      <c r="AN41">
        <f t="shared" si="3"/>
        <v>22</v>
      </c>
      <c r="AO41" s="15" t="s">
        <v>35</v>
      </c>
      <c r="AQ41" s="226">
        <v>9</v>
      </c>
      <c r="AR41" s="26" t="s">
        <v>4</v>
      </c>
    </row>
    <row r="42" spans="1:50" x14ac:dyDescent="0.25">
      <c r="A42" s="4" t="s">
        <v>77</v>
      </c>
      <c r="B42">
        <f>IF('reken 1'!B42&gt;2%,1,0)</f>
        <v>1</v>
      </c>
      <c r="C42">
        <f>IF('reken 1'!C42&gt;2%,1,0)</f>
        <v>1</v>
      </c>
      <c r="D42">
        <f>IF('reken 1'!D42&gt;2%,1,0)</f>
        <v>1</v>
      </c>
      <c r="E42">
        <f>IF('reken 1'!E42&gt;2%,1,0)</f>
        <v>0</v>
      </c>
      <c r="F42">
        <f>IF('reken 1'!F42&gt;2%,1,0)</f>
        <v>1</v>
      </c>
      <c r="G42">
        <f>IF('reken 1'!G42&gt;2%,1,0)</f>
        <v>1</v>
      </c>
      <c r="H42">
        <f>IF('reken 1'!H42&gt;2%,1,0)</f>
        <v>1</v>
      </c>
      <c r="I42">
        <f>IF('reken 1'!I42&gt;2%,1,0)</f>
        <v>0</v>
      </c>
      <c r="J42">
        <f>IF('reken 1'!J42&gt;2%,1,0)</f>
        <v>0</v>
      </c>
      <c r="K42">
        <f>IF('reken 1'!K42&gt;2%,1,0)</f>
        <v>1</v>
      </c>
      <c r="L42">
        <f>IF('reken 1'!L42&gt;2%,1,0)</f>
        <v>0</v>
      </c>
      <c r="M42">
        <f>IF('reken 1'!M42&gt;2%,1,0)</f>
        <v>0</v>
      </c>
      <c r="N42">
        <f>IF('reken 1'!N42&gt;2%,1,0)</f>
        <v>0</v>
      </c>
      <c r="O42" s="48">
        <f t="shared" si="0"/>
        <v>7</v>
      </c>
      <c r="P42">
        <f>IF('reken 1'!O42&gt;2%,1,0)</f>
        <v>0</v>
      </c>
      <c r="Q42">
        <f>IF('reken 1'!P42&gt;2%,1,0)</f>
        <v>0</v>
      </c>
      <c r="R42">
        <f>IF('reken 1'!Q42&gt;2%,1,0)</f>
        <v>0</v>
      </c>
      <c r="S42">
        <f>IF('reken 1'!R42&gt;2%,1,0)</f>
        <v>0</v>
      </c>
      <c r="T42">
        <f>IF('reken 1'!S42&gt;2%,1,0)</f>
        <v>0</v>
      </c>
      <c r="U42">
        <f>IF('reken 1'!T42&gt;2%,1,0)</f>
        <v>0</v>
      </c>
      <c r="V42">
        <f>IF('reken 1'!U42&gt;2%,1,0)</f>
        <v>0</v>
      </c>
      <c r="W42">
        <f>IF('reken 1'!V42&gt;2%,1,0)</f>
        <v>0</v>
      </c>
      <c r="X42">
        <f>IF('reken 1'!W42&gt;2%,1,0)</f>
        <v>0</v>
      </c>
      <c r="Y42">
        <f>IF('reken 1'!X42&gt;2%,1,0)</f>
        <v>0</v>
      </c>
      <c r="Z42">
        <f>IF('reken 1'!Y42&gt;2%,1,0)</f>
        <v>0</v>
      </c>
      <c r="AA42" s="48">
        <f t="shared" si="1"/>
        <v>0</v>
      </c>
      <c r="AB42">
        <f>IF('reken 1'!Z42,1,0)</f>
        <v>0</v>
      </c>
      <c r="AC42">
        <f>IF('reken 1'!AA42,1,0)</f>
        <v>0</v>
      </c>
      <c r="AD42">
        <f>IF('reken 1'!AB42,1,0)</f>
        <v>0</v>
      </c>
      <c r="AE42">
        <f>IF('reken 1'!AC42,1,0)</f>
        <v>0</v>
      </c>
      <c r="AF42">
        <f>IF('reken 1'!AD42,1,0)</f>
        <v>0</v>
      </c>
      <c r="AG42">
        <f>IF('reken 1'!AE42,1,0)</f>
        <v>0</v>
      </c>
      <c r="AH42">
        <f>IF('reken 1'!AF42,1,0)</f>
        <v>0</v>
      </c>
      <c r="AI42">
        <f>IF('reken 1'!AG42,1,0)</f>
        <v>0</v>
      </c>
      <c r="AJ42">
        <f>IF('reken 1'!AH42,1,0)</f>
        <v>0</v>
      </c>
      <c r="AK42">
        <f>IF('reken 1'!AI42,1,0)</f>
        <v>0</v>
      </c>
      <c r="AL42">
        <f>IF('reken 1'!AJ42,1,0)</f>
        <v>0</v>
      </c>
      <c r="AM42" s="48">
        <f t="shared" si="2"/>
        <v>0</v>
      </c>
      <c r="AN42">
        <f t="shared" si="3"/>
        <v>7</v>
      </c>
      <c r="AO42" s="4" t="s">
        <v>77</v>
      </c>
      <c r="AQ42" s="226">
        <v>9</v>
      </c>
      <c r="AR42" s="15" t="s">
        <v>96</v>
      </c>
    </row>
    <row r="43" spans="1:50" x14ac:dyDescent="0.25">
      <c r="A43" s="4" t="s">
        <v>79</v>
      </c>
      <c r="B43">
        <f>IF('reken 1'!B43&gt;2%,1,0)</f>
        <v>1</v>
      </c>
      <c r="C43">
        <f>IF('reken 1'!C43&gt;2%,1,0)</f>
        <v>1</v>
      </c>
      <c r="D43">
        <f>IF('reken 1'!D43&gt;2%,1,0)</f>
        <v>1</v>
      </c>
      <c r="E43">
        <f>IF('reken 1'!E43&gt;2%,1,0)</f>
        <v>1</v>
      </c>
      <c r="F43">
        <f>IF('reken 1'!F43&gt;2%,1,0)</f>
        <v>1</v>
      </c>
      <c r="G43">
        <f>IF('reken 1'!G43&gt;2%,1,0)</f>
        <v>1</v>
      </c>
      <c r="H43">
        <f>IF('reken 1'!H43&gt;2%,1,0)</f>
        <v>1</v>
      </c>
      <c r="I43">
        <f>IF('reken 1'!I43&gt;2%,1,0)</f>
        <v>1</v>
      </c>
      <c r="J43">
        <f>IF('reken 1'!J43&gt;2%,1,0)</f>
        <v>0</v>
      </c>
      <c r="K43">
        <f>IF('reken 1'!K43&gt;2%,1,0)</f>
        <v>0</v>
      </c>
      <c r="L43">
        <f>IF('reken 1'!L43&gt;2%,1,0)</f>
        <v>0</v>
      </c>
      <c r="M43">
        <f>IF('reken 1'!M43&gt;2%,1,0)</f>
        <v>0</v>
      </c>
      <c r="N43">
        <f>IF('reken 1'!N43&gt;2%,1,0)</f>
        <v>1</v>
      </c>
      <c r="O43" s="48">
        <f t="shared" si="0"/>
        <v>9</v>
      </c>
      <c r="P43">
        <f>IF('reken 1'!O43&gt;2%,1,0)</f>
        <v>0</v>
      </c>
      <c r="Q43">
        <f>IF('reken 1'!P43&gt;2%,1,0)</f>
        <v>0</v>
      </c>
      <c r="R43">
        <f>IF('reken 1'!Q43&gt;2%,1,0)</f>
        <v>0</v>
      </c>
      <c r="S43">
        <f>IF('reken 1'!R43&gt;2%,1,0)</f>
        <v>0</v>
      </c>
      <c r="T43">
        <f>IF('reken 1'!S43&gt;2%,1,0)</f>
        <v>0</v>
      </c>
      <c r="U43">
        <f>IF('reken 1'!T43&gt;2%,1,0)</f>
        <v>0</v>
      </c>
      <c r="V43">
        <f>IF('reken 1'!U43&gt;2%,1,0)</f>
        <v>0</v>
      </c>
      <c r="W43">
        <f>IF('reken 1'!V43&gt;2%,1,0)</f>
        <v>0</v>
      </c>
      <c r="X43">
        <f>IF('reken 1'!W43&gt;2%,1,0)</f>
        <v>0</v>
      </c>
      <c r="Y43">
        <f>IF('reken 1'!X43&gt;2%,1,0)</f>
        <v>0</v>
      </c>
      <c r="Z43">
        <f>IF('reken 1'!Y43&gt;2%,1,0)</f>
        <v>0</v>
      </c>
      <c r="AA43" s="48">
        <f t="shared" si="1"/>
        <v>0</v>
      </c>
      <c r="AB43">
        <f>IF('reken 1'!Z43,1,0)</f>
        <v>0</v>
      </c>
      <c r="AC43">
        <f>IF('reken 1'!AA43,1,0)</f>
        <v>0</v>
      </c>
      <c r="AD43">
        <f>IF('reken 1'!AB43,1,0)</f>
        <v>0</v>
      </c>
      <c r="AE43">
        <f>IF('reken 1'!AC43,1,0)</f>
        <v>0</v>
      </c>
      <c r="AF43">
        <f>IF('reken 1'!AD43,1,0)</f>
        <v>0</v>
      </c>
      <c r="AG43">
        <f>IF('reken 1'!AE43,1,0)</f>
        <v>0</v>
      </c>
      <c r="AH43">
        <f>IF('reken 1'!AF43,1,0)</f>
        <v>0</v>
      </c>
      <c r="AI43">
        <f>IF('reken 1'!AG43,1,0)</f>
        <v>0</v>
      </c>
      <c r="AJ43">
        <f>IF('reken 1'!AH43,1,0)</f>
        <v>0</v>
      </c>
      <c r="AK43">
        <f>IF('reken 1'!AI43,1,0)</f>
        <v>0</v>
      </c>
      <c r="AL43">
        <f>IF('reken 1'!AJ43,1,0)</f>
        <v>0</v>
      </c>
      <c r="AM43" s="48">
        <f t="shared" si="2"/>
        <v>0</v>
      </c>
      <c r="AN43">
        <f t="shared" si="3"/>
        <v>9</v>
      </c>
      <c r="AO43" s="4" t="s">
        <v>79</v>
      </c>
      <c r="AQ43" s="226">
        <v>10</v>
      </c>
      <c r="AR43" s="15" t="s">
        <v>91</v>
      </c>
    </row>
    <row r="44" spans="1:50" x14ac:dyDescent="0.25">
      <c r="A44" s="4" t="s">
        <v>23</v>
      </c>
      <c r="B44">
        <f>IF('reken 1'!B44&gt;2%,1,0)</f>
        <v>1</v>
      </c>
      <c r="C44">
        <f>IF('reken 1'!C44&gt;2%,1,0)</f>
        <v>1</v>
      </c>
      <c r="D44">
        <f>IF('reken 1'!D44&gt;2%,1,0)</f>
        <v>1</v>
      </c>
      <c r="E44">
        <f>IF('reken 1'!E44&gt;2%,1,0)</f>
        <v>1</v>
      </c>
      <c r="F44">
        <f>IF('reken 1'!F44&gt;2%,1,0)</f>
        <v>1</v>
      </c>
      <c r="G44">
        <f>IF('reken 1'!G44&gt;2%,1,0)</f>
        <v>0</v>
      </c>
      <c r="H44">
        <f>IF('reken 1'!H44&gt;2%,1,0)</f>
        <v>1</v>
      </c>
      <c r="I44">
        <f>IF('reken 1'!I44&gt;2%,1,0)</f>
        <v>1</v>
      </c>
      <c r="J44">
        <f>IF('reken 1'!J44&gt;2%,1,0)</f>
        <v>1</v>
      </c>
      <c r="K44">
        <f>IF('reken 1'!K44&gt;2%,1,0)</f>
        <v>1</v>
      </c>
      <c r="L44">
        <f>IF('reken 1'!L44&gt;2%,1,0)</f>
        <v>1</v>
      </c>
      <c r="M44">
        <f>IF('reken 1'!M44&gt;2%,1,0)</f>
        <v>1</v>
      </c>
      <c r="N44">
        <f>IF('reken 1'!N44&gt;2%,1,0)</f>
        <v>1</v>
      </c>
      <c r="O44" s="48">
        <f t="shared" si="0"/>
        <v>12</v>
      </c>
      <c r="P44">
        <f>IF('reken 1'!O44&gt;2%,1,0)</f>
        <v>0</v>
      </c>
      <c r="Q44">
        <f>IF('reken 1'!P44&gt;2%,1,0)</f>
        <v>0</v>
      </c>
      <c r="R44">
        <f>IF('reken 1'!Q44&gt;2%,1,0)</f>
        <v>1</v>
      </c>
      <c r="S44">
        <f>IF('reken 1'!R44&gt;2%,1,0)</f>
        <v>0</v>
      </c>
      <c r="T44">
        <f>IF('reken 1'!S44&gt;2%,1,0)</f>
        <v>1</v>
      </c>
      <c r="U44">
        <f>IF('reken 1'!T44&gt;2%,1,0)</f>
        <v>1</v>
      </c>
      <c r="V44">
        <f>IF('reken 1'!U44&gt;2%,1,0)</f>
        <v>0</v>
      </c>
      <c r="W44">
        <f>IF('reken 1'!V44&gt;2%,1,0)</f>
        <v>0</v>
      </c>
      <c r="X44">
        <f>IF('reken 1'!W44&gt;2%,1,0)</f>
        <v>1</v>
      </c>
      <c r="Y44">
        <f>IF('reken 1'!X44&gt;2%,1,0)</f>
        <v>1</v>
      </c>
      <c r="Z44">
        <f>IF('reken 1'!Y44&gt;2%,1,0)</f>
        <v>1</v>
      </c>
      <c r="AA44" s="48">
        <f t="shared" si="1"/>
        <v>6</v>
      </c>
      <c r="AB44">
        <f>IF('reken 1'!Z44,1,0)</f>
        <v>1</v>
      </c>
      <c r="AC44">
        <f>IF('reken 1'!AA44,1,0)</f>
        <v>1</v>
      </c>
      <c r="AD44">
        <f>IF('reken 1'!AB44,1,0)</f>
        <v>1</v>
      </c>
      <c r="AE44">
        <f>IF('reken 1'!AC44,1,0)</f>
        <v>1</v>
      </c>
      <c r="AF44">
        <f>IF('reken 1'!AD44,1,0)</f>
        <v>1</v>
      </c>
      <c r="AG44">
        <f>IF('reken 1'!AE44,1,0)</f>
        <v>1</v>
      </c>
      <c r="AH44">
        <f>IF('reken 1'!AF44,1,0)</f>
        <v>1</v>
      </c>
      <c r="AI44">
        <f>IF('reken 1'!AG44,1,0)</f>
        <v>1</v>
      </c>
      <c r="AJ44">
        <f>IF('reken 1'!AH44,1,0)</f>
        <v>1</v>
      </c>
      <c r="AK44">
        <f>IF('reken 1'!AI44,1,0)</f>
        <v>1</v>
      </c>
      <c r="AL44">
        <f>IF('reken 1'!AJ44,1,0)</f>
        <v>1</v>
      </c>
      <c r="AM44" s="48">
        <f t="shared" si="2"/>
        <v>11</v>
      </c>
      <c r="AN44">
        <f t="shared" si="3"/>
        <v>29</v>
      </c>
      <c r="AO44" s="4" t="s">
        <v>23</v>
      </c>
      <c r="AQ44" s="226">
        <v>10</v>
      </c>
      <c r="AR44" s="15" t="s">
        <v>92</v>
      </c>
    </row>
    <row r="45" spans="1:50" x14ac:dyDescent="0.25">
      <c r="A45" s="15" t="s">
        <v>24</v>
      </c>
      <c r="B45">
        <f>IF('reken 1'!B45&gt;2%,1,0)</f>
        <v>0</v>
      </c>
      <c r="C45">
        <f>IF('reken 1'!C45&gt;2%,1,0)</f>
        <v>0</v>
      </c>
      <c r="D45">
        <f>IF('reken 1'!D45&gt;2%,1,0)</f>
        <v>0</v>
      </c>
      <c r="E45">
        <f>IF('reken 1'!E45&gt;2%,1,0)</f>
        <v>0</v>
      </c>
      <c r="F45">
        <f>IF('reken 1'!F45&gt;2%,1,0)</f>
        <v>0</v>
      </c>
      <c r="G45">
        <f>IF('reken 1'!G45&gt;2%,1,0)</f>
        <v>0</v>
      </c>
      <c r="H45">
        <f>IF('reken 1'!H45&gt;2%,1,0)</f>
        <v>1</v>
      </c>
      <c r="I45">
        <f>IF('reken 1'!I45&gt;2%,1,0)</f>
        <v>1</v>
      </c>
      <c r="J45">
        <f>IF('reken 1'!J45&gt;2%,1,0)</f>
        <v>1</v>
      </c>
      <c r="K45">
        <f>IF('reken 1'!K45&gt;2%,1,0)</f>
        <v>1</v>
      </c>
      <c r="L45">
        <f>IF('reken 1'!L45&gt;2%,1,0)</f>
        <v>1</v>
      </c>
      <c r="M45">
        <f>IF('reken 1'!M45&gt;2%,1,0)</f>
        <v>1</v>
      </c>
      <c r="N45">
        <f>IF('reken 1'!N45&gt;2%,1,0)</f>
        <v>1</v>
      </c>
      <c r="O45" s="48">
        <f t="shared" si="0"/>
        <v>7</v>
      </c>
      <c r="P45">
        <f>IF('reken 1'!O45&gt;2%,1,0)</f>
        <v>1</v>
      </c>
      <c r="Q45">
        <f>IF('reken 1'!P45&gt;2%,1,0)</f>
        <v>1</v>
      </c>
      <c r="R45">
        <f>IF('reken 1'!Q45&gt;2%,1,0)</f>
        <v>1</v>
      </c>
      <c r="S45">
        <f>IF('reken 1'!R45&gt;2%,1,0)</f>
        <v>1</v>
      </c>
      <c r="T45">
        <f>IF('reken 1'!S45&gt;2%,1,0)</f>
        <v>1</v>
      </c>
      <c r="U45">
        <f>IF('reken 1'!T45&gt;2%,1,0)</f>
        <v>1</v>
      </c>
      <c r="V45">
        <f>IF('reken 1'!U45&gt;2%,1,0)</f>
        <v>0</v>
      </c>
      <c r="W45">
        <f>IF('reken 1'!V45&gt;2%,1,0)</f>
        <v>1</v>
      </c>
      <c r="X45">
        <f>IF('reken 1'!W45&gt;2%,1,0)</f>
        <v>1</v>
      </c>
      <c r="Y45">
        <f>IF('reken 1'!X45&gt;2%,1,0)</f>
        <v>1</v>
      </c>
      <c r="Z45">
        <f>IF('reken 1'!Y45&gt;2%,1,0)</f>
        <v>1</v>
      </c>
      <c r="AA45" s="48">
        <f t="shared" si="1"/>
        <v>10</v>
      </c>
      <c r="AB45">
        <f>IF('reken 1'!Z45,1,0)</f>
        <v>1</v>
      </c>
      <c r="AC45">
        <f>IF('reken 1'!AA45,1,0)</f>
        <v>1</v>
      </c>
      <c r="AD45">
        <f>IF('reken 1'!AB45,1,0)</f>
        <v>1</v>
      </c>
      <c r="AE45">
        <f>IF('reken 1'!AC45,1,0)</f>
        <v>1</v>
      </c>
      <c r="AF45">
        <f>IF('reken 1'!AD45,1,0)</f>
        <v>1</v>
      </c>
      <c r="AG45">
        <f>IF('reken 1'!AE45,1,0)</f>
        <v>1</v>
      </c>
      <c r="AH45">
        <f>IF('reken 1'!AF45,1,0)</f>
        <v>1</v>
      </c>
      <c r="AI45">
        <f>IF('reken 1'!AG45,1,0)</f>
        <v>1</v>
      </c>
      <c r="AJ45">
        <f>IF('reken 1'!AH45,1,0)</f>
        <v>1</v>
      </c>
      <c r="AK45">
        <f>IF('reken 1'!AI45,1,0)</f>
        <v>1</v>
      </c>
      <c r="AL45">
        <f>IF('reken 1'!AJ45,1,0)</f>
        <v>1</v>
      </c>
      <c r="AM45" s="48">
        <f t="shared" si="2"/>
        <v>11</v>
      </c>
      <c r="AN45">
        <f t="shared" si="3"/>
        <v>28</v>
      </c>
      <c r="AO45" s="15" t="s">
        <v>24</v>
      </c>
      <c r="AQ45" s="226">
        <v>12</v>
      </c>
      <c r="AR45" s="26" t="s">
        <v>28</v>
      </c>
    </row>
    <row r="46" spans="1:50" x14ac:dyDescent="0.25">
      <c r="A46" s="4" t="s">
        <v>68</v>
      </c>
      <c r="B46">
        <f>IF('reken 1'!B46&gt;2%,1,0)</f>
        <v>1</v>
      </c>
      <c r="C46">
        <f>IF('reken 1'!C46&gt;2%,1,0)</f>
        <v>1</v>
      </c>
      <c r="D46">
        <f>IF('reken 1'!D46&gt;2%,1,0)</f>
        <v>1</v>
      </c>
      <c r="E46">
        <f>IF('reken 1'!E46&gt;2%,1,0)</f>
        <v>1</v>
      </c>
      <c r="F46">
        <f>IF('reken 1'!F46&gt;2%,1,0)</f>
        <v>1</v>
      </c>
      <c r="G46">
        <f>IF('reken 1'!G46&gt;2%,1,0)</f>
        <v>1</v>
      </c>
      <c r="H46">
        <f>IF('reken 1'!H46&gt;2%,1,0)</f>
        <v>0</v>
      </c>
      <c r="I46">
        <f>IF('reken 1'!I46&gt;2%,1,0)</f>
        <v>1</v>
      </c>
      <c r="J46">
        <f>IF('reken 1'!J46&gt;2%,1,0)</f>
        <v>1</v>
      </c>
      <c r="K46">
        <f>IF('reken 1'!K46&gt;2%,1,0)</f>
        <v>1</v>
      </c>
      <c r="L46">
        <f>IF('reken 1'!L46&gt;2%,1,0)</f>
        <v>0</v>
      </c>
      <c r="M46">
        <f>IF('reken 1'!M46&gt;2%,1,0)</f>
        <v>1</v>
      </c>
      <c r="N46">
        <f>IF('reken 1'!N46&gt;2%,1,0)</f>
        <v>1</v>
      </c>
      <c r="O46" s="48">
        <f t="shared" si="0"/>
        <v>11</v>
      </c>
      <c r="P46">
        <f>IF('reken 1'!O46&gt;2%,1,0)</f>
        <v>1</v>
      </c>
      <c r="Q46">
        <f>IF('reken 1'!P46&gt;2%,1,0)</f>
        <v>1</v>
      </c>
      <c r="R46">
        <f>IF('reken 1'!Q46&gt;2%,1,0)</f>
        <v>1</v>
      </c>
      <c r="S46">
        <f>IF('reken 1'!R46&gt;2%,1,0)</f>
        <v>1</v>
      </c>
      <c r="T46">
        <f>IF('reken 1'!S46&gt;2%,1,0)</f>
        <v>1</v>
      </c>
      <c r="U46">
        <f>IF('reken 1'!T46&gt;2%,1,0)</f>
        <v>1</v>
      </c>
      <c r="V46">
        <f>IF('reken 1'!U46&gt;2%,1,0)</f>
        <v>1</v>
      </c>
      <c r="W46">
        <f>IF('reken 1'!V46&gt;2%,1,0)</f>
        <v>1</v>
      </c>
      <c r="X46">
        <f>IF('reken 1'!W46&gt;2%,1,0)</f>
        <v>1</v>
      </c>
      <c r="Y46">
        <f>IF('reken 1'!X46&gt;2%,1,0)</f>
        <v>1</v>
      </c>
      <c r="Z46">
        <f>IF('reken 1'!Y46&gt;2%,1,0)</f>
        <v>1</v>
      </c>
      <c r="AA46" s="48">
        <f t="shared" si="1"/>
        <v>11</v>
      </c>
      <c r="AB46">
        <f>IF('reken 1'!Z46,1,0)</f>
        <v>1</v>
      </c>
      <c r="AC46">
        <f>IF('reken 1'!AA46,1,0)</f>
        <v>1</v>
      </c>
      <c r="AD46">
        <f>IF('reken 1'!AB46,1,0)</f>
        <v>1</v>
      </c>
      <c r="AE46">
        <f>IF('reken 1'!AC46,1,0)</f>
        <v>1</v>
      </c>
      <c r="AF46">
        <f>IF('reken 1'!AD46,1,0)</f>
        <v>1</v>
      </c>
      <c r="AG46">
        <f>IF('reken 1'!AE46,1,0)</f>
        <v>1</v>
      </c>
      <c r="AH46">
        <f>IF('reken 1'!AF46,1,0)</f>
        <v>1</v>
      </c>
      <c r="AI46">
        <f>IF('reken 1'!AG46,1,0)</f>
        <v>1</v>
      </c>
      <c r="AJ46">
        <f>IF('reken 1'!AH46,1,0)</f>
        <v>1</v>
      </c>
      <c r="AK46">
        <f>IF('reken 1'!AI46,1,0)</f>
        <v>1</v>
      </c>
      <c r="AL46">
        <f>IF('reken 1'!AJ46,1,0)</f>
        <v>1</v>
      </c>
      <c r="AM46" s="48">
        <f t="shared" si="2"/>
        <v>11</v>
      </c>
      <c r="AN46">
        <f t="shared" si="3"/>
        <v>33</v>
      </c>
      <c r="AO46" s="4" t="s">
        <v>68</v>
      </c>
      <c r="AQ46" s="226">
        <v>12</v>
      </c>
      <c r="AR46" s="26" t="s">
        <v>16</v>
      </c>
    </row>
    <row r="47" spans="1:50" ht="15.75" thickBot="1" x14ac:dyDescent="0.3">
      <c r="A47" s="1" t="s">
        <v>75</v>
      </c>
      <c r="B47">
        <f>IF('reken 1'!B47&gt;2%,1,0)</f>
        <v>0</v>
      </c>
      <c r="C47">
        <f>IF('reken 1'!C47&gt;2%,1,0)</f>
        <v>0</v>
      </c>
      <c r="D47">
        <f>IF('reken 1'!D47&gt;2%,1,0)</f>
        <v>0</v>
      </c>
      <c r="E47">
        <f>IF('reken 1'!E47&gt;2%,1,0)</f>
        <v>0</v>
      </c>
      <c r="F47">
        <f>IF('reken 1'!F47&gt;2%,1,0)</f>
        <v>0</v>
      </c>
      <c r="G47">
        <f>IF('reken 1'!G47&gt;2%,1,0)</f>
        <v>0</v>
      </c>
      <c r="H47">
        <f>IF('reken 1'!H47&gt;2%,1,0)</f>
        <v>0</v>
      </c>
      <c r="I47">
        <f>IF('reken 1'!I47&gt;2%,1,0)</f>
        <v>0</v>
      </c>
      <c r="J47">
        <f>IF('reken 1'!J47&gt;2%,1,0)</f>
        <v>1</v>
      </c>
      <c r="K47">
        <f>IF('reken 1'!K47&gt;2%,1,0)</f>
        <v>1</v>
      </c>
      <c r="L47">
        <f>IF('reken 1'!L47&gt;2%,1,0)</f>
        <v>1</v>
      </c>
      <c r="M47">
        <f>IF('reken 1'!M47&gt;2%,1,0)</f>
        <v>0</v>
      </c>
      <c r="N47">
        <f>IF('reken 1'!N47&gt;2%,1,0)</f>
        <v>0</v>
      </c>
      <c r="O47" s="48">
        <f t="shared" si="0"/>
        <v>3</v>
      </c>
      <c r="P47">
        <f>IF('reken 1'!O47&gt;2%,1,0)</f>
        <v>0</v>
      </c>
      <c r="Q47">
        <f>IF('reken 1'!P47&gt;2%,1,0)</f>
        <v>0</v>
      </c>
      <c r="R47">
        <f>IF('reken 1'!Q47&gt;2%,1,0)</f>
        <v>0</v>
      </c>
      <c r="S47">
        <f>IF('reken 1'!R47&gt;2%,1,0)</f>
        <v>0</v>
      </c>
      <c r="T47">
        <f>IF('reken 1'!S47&gt;2%,1,0)</f>
        <v>0</v>
      </c>
      <c r="U47">
        <f>IF('reken 1'!T47&gt;2%,1,0)</f>
        <v>0</v>
      </c>
      <c r="V47">
        <f>IF('reken 1'!U47&gt;2%,1,0)</f>
        <v>0</v>
      </c>
      <c r="W47">
        <f>IF('reken 1'!V47&gt;2%,1,0)</f>
        <v>0</v>
      </c>
      <c r="X47">
        <f>IF('reken 1'!W47&gt;2%,1,0)</f>
        <v>0</v>
      </c>
      <c r="Y47">
        <f>IF('reken 1'!X47&gt;2%,1,0)</f>
        <v>1</v>
      </c>
      <c r="Z47">
        <f>IF('reken 1'!Y47&gt;2%,1,0)</f>
        <v>0</v>
      </c>
      <c r="AA47" s="48">
        <f t="shared" si="1"/>
        <v>1</v>
      </c>
      <c r="AB47">
        <f>IF('reken 1'!Z47,1,0)</f>
        <v>1</v>
      </c>
      <c r="AC47">
        <f>IF('reken 1'!AA47,1,0)</f>
        <v>1</v>
      </c>
      <c r="AD47">
        <f>IF('reken 1'!AB47,1,0)</f>
        <v>1</v>
      </c>
      <c r="AE47">
        <f>IF('reken 1'!AC47,1,0)</f>
        <v>1</v>
      </c>
      <c r="AF47">
        <f>IF('reken 1'!AD47,1,0)</f>
        <v>1</v>
      </c>
      <c r="AG47">
        <f>IF('reken 1'!AE47,1,0)</f>
        <v>1</v>
      </c>
      <c r="AH47">
        <f>IF('reken 1'!AF47,1,0)</f>
        <v>1</v>
      </c>
      <c r="AI47">
        <f>IF('reken 1'!AG47,1,0)</f>
        <v>1</v>
      </c>
      <c r="AJ47">
        <f>IF('reken 1'!AH47,1,0)</f>
        <v>1</v>
      </c>
      <c r="AK47">
        <f>IF('reken 1'!AI47,1,0)</f>
        <v>1</v>
      </c>
      <c r="AL47">
        <f>IF('reken 1'!AJ47,1,0)</f>
        <v>0</v>
      </c>
      <c r="AM47" s="48">
        <f t="shared" si="2"/>
        <v>10</v>
      </c>
      <c r="AN47">
        <f t="shared" si="3"/>
        <v>14</v>
      </c>
      <c r="AO47" s="1" t="s">
        <v>75</v>
      </c>
      <c r="AQ47" s="226">
        <v>12</v>
      </c>
      <c r="AR47" s="24" t="s">
        <v>29</v>
      </c>
    </row>
    <row r="48" spans="1:50" x14ac:dyDescent="0.25">
      <c r="A48" s="15" t="s">
        <v>55</v>
      </c>
      <c r="B48">
        <f>IF('reken 1'!B48&gt;2%,1,0)</f>
        <v>1</v>
      </c>
      <c r="C48">
        <f>IF('reken 1'!C48&gt;2%,1,0)</f>
        <v>1</v>
      </c>
      <c r="D48">
        <f>IF('reken 1'!D48&gt;2%,1,0)</f>
        <v>1</v>
      </c>
      <c r="E48">
        <f>IF('reken 1'!E48&gt;2%,1,0)</f>
        <v>1</v>
      </c>
      <c r="F48">
        <f>IF('reken 1'!F48&gt;2%,1,0)</f>
        <v>1</v>
      </c>
      <c r="G48">
        <f>IF('reken 1'!G48&gt;2%,1,0)</f>
        <v>1</v>
      </c>
      <c r="H48">
        <f>IF('reken 1'!H48&gt;2%,1,0)</f>
        <v>1</v>
      </c>
      <c r="I48">
        <f>IF('reken 1'!I48&gt;2%,1,0)</f>
        <v>0</v>
      </c>
      <c r="J48">
        <f>IF('reken 1'!J48&gt;2%,1,0)</f>
        <v>1</v>
      </c>
      <c r="K48">
        <f>IF('reken 1'!K48&gt;2%,1,0)</f>
        <v>0</v>
      </c>
      <c r="L48">
        <f>IF('reken 1'!L48&gt;2%,1,0)</f>
        <v>1</v>
      </c>
      <c r="M48">
        <f>IF('reken 1'!M48&gt;2%,1,0)</f>
        <v>1</v>
      </c>
      <c r="N48">
        <f>IF('reken 1'!N48&gt;2%,1,0)</f>
        <v>1</v>
      </c>
      <c r="O48" s="48">
        <f t="shared" si="0"/>
        <v>11</v>
      </c>
      <c r="P48">
        <f>IF('reken 1'!O48&gt;2%,1,0)</f>
        <v>1</v>
      </c>
      <c r="Q48">
        <f>IF('reken 1'!P48&gt;2%,1,0)</f>
        <v>0</v>
      </c>
      <c r="R48">
        <f>IF('reken 1'!Q48&gt;2%,1,0)</f>
        <v>1</v>
      </c>
      <c r="S48">
        <f>IF('reken 1'!R48&gt;2%,1,0)</f>
        <v>1</v>
      </c>
      <c r="T48">
        <f>IF('reken 1'!S48&gt;2%,1,0)</f>
        <v>1</v>
      </c>
      <c r="U48">
        <f>IF('reken 1'!T48&gt;2%,1,0)</f>
        <v>1</v>
      </c>
      <c r="V48">
        <f>IF('reken 1'!U48&gt;2%,1,0)</f>
        <v>1</v>
      </c>
      <c r="W48">
        <f>IF('reken 1'!V48&gt;2%,1,0)</f>
        <v>1</v>
      </c>
      <c r="X48">
        <f>IF('reken 1'!W48&gt;2%,1,0)</f>
        <v>1</v>
      </c>
      <c r="Y48">
        <f>IF('reken 1'!X48&gt;2%,1,0)</f>
        <v>0</v>
      </c>
      <c r="Z48">
        <f>IF('reken 1'!Y48&gt;2%,1,0)</f>
        <v>0</v>
      </c>
      <c r="AA48" s="48">
        <f t="shared" si="1"/>
        <v>8</v>
      </c>
      <c r="AB48">
        <f>IF('reken 1'!Z48,1,0)</f>
        <v>1</v>
      </c>
      <c r="AC48">
        <f>IF('reken 1'!AA48,1,0)</f>
        <v>1</v>
      </c>
      <c r="AD48">
        <f>IF('reken 1'!AB48,1,0)</f>
        <v>1</v>
      </c>
      <c r="AE48">
        <f>IF('reken 1'!AC48,1,0)</f>
        <v>1</v>
      </c>
      <c r="AF48">
        <f>IF('reken 1'!AD48,1,0)</f>
        <v>1</v>
      </c>
      <c r="AG48">
        <f>IF('reken 1'!AE48,1,0)</f>
        <v>1</v>
      </c>
      <c r="AH48">
        <f>IF('reken 1'!AF48,1,0)</f>
        <v>1</v>
      </c>
      <c r="AI48">
        <f>IF('reken 1'!AG48,1,0)</f>
        <v>1</v>
      </c>
      <c r="AJ48">
        <f>IF('reken 1'!AH48,1,0)</f>
        <v>0</v>
      </c>
      <c r="AK48">
        <f>IF('reken 1'!AI48,1,0)</f>
        <v>1</v>
      </c>
      <c r="AL48">
        <f>IF('reken 1'!AJ48,1,0)</f>
        <v>1</v>
      </c>
      <c r="AM48" s="48">
        <f t="shared" si="2"/>
        <v>10</v>
      </c>
      <c r="AN48">
        <f t="shared" si="3"/>
        <v>29</v>
      </c>
      <c r="AO48" s="15" t="s">
        <v>55</v>
      </c>
      <c r="AQ48" s="226">
        <v>12</v>
      </c>
      <c r="AR48" s="15" t="s">
        <v>97</v>
      </c>
    </row>
    <row r="49" spans="1:44" x14ac:dyDescent="0.25">
      <c r="A49" s="4" t="s">
        <v>45</v>
      </c>
      <c r="B49">
        <f>IF('reken 1'!B49&gt;2%,1,0)</f>
        <v>0</v>
      </c>
      <c r="C49">
        <f>IF('reken 1'!C49&gt;2%,1,0)</f>
        <v>0</v>
      </c>
      <c r="D49">
        <f>IF('reken 1'!D49&gt;2%,1,0)</f>
        <v>1</v>
      </c>
      <c r="E49">
        <f>IF('reken 1'!E49&gt;2%,1,0)</f>
        <v>1</v>
      </c>
      <c r="F49">
        <f>IF('reken 1'!F49&gt;2%,1,0)</f>
        <v>0</v>
      </c>
      <c r="G49">
        <f>IF('reken 1'!G49&gt;2%,1,0)</f>
        <v>1</v>
      </c>
      <c r="H49">
        <f>IF('reken 1'!H49&gt;2%,1,0)</f>
        <v>0</v>
      </c>
      <c r="I49">
        <f>IF('reken 1'!I49&gt;2%,1,0)</f>
        <v>1</v>
      </c>
      <c r="J49">
        <f>IF('reken 1'!J49&gt;2%,1,0)</f>
        <v>0</v>
      </c>
      <c r="K49">
        <f>IF('reken 1'!K49&gt;2%,1,0)</f>
        <v>0</v>
      </c>
      <c r="L49">
        <f>IF('reken 1'!L49&gt;2%,1,0)</f>
        <v>1</v>
      </c>
      <c r="M49">
        <f>IF('reken 1'!M49&gt;2%,1,0)</f>
        <v>1</v>
      </c>
      <c r="N49">
        <f>IF('reken 1'!N49&gt;2%,1,0)</f>
        <v>1</v>
      </c>
      <c r="O49" s="48">
        <f t="shared" si="0"/>
        <v>7</v>
      </c>
      <c r="P49">
        <f>IF('reken 1'!O49&gt;2%,1,0)</f>
        <v>0</v>
      </c>
      <c r="Q49">
        <f>IF('reken 1'!P49&gt;2%,1,0)</f>
        <v>0</v>
      </c>
      <c r="R49">
        <f>IF('reken 1'!Q49&gt;2%,1,0)</f>
        <v>0</v>
      </c>
      <c r="S49">
        <f>IF('reken 1'!R49&gt;2%,1,0)</f>
        <v>0</v>
      </c>
      <c r="T49">
        <f>IF('reken 1'!S49&gt;2%,1,0)</f>
        <v>0</v>
      </c>
      <c r="U49">
        <f>IF('reken 1'!T49&gt;2%,1,0)</f>
        <v>0</v>
      </c>
      <c r="V49">
        <f>IF('reken 1'!U49&gt;2%,1,0)</f>
        <v>0</v>
      </c>
      <c r="W49">
        <f>IF('reken 1'!V49&gt;2%,1,0)</f>
        <v>0</v>
      </c>
      <c r="X49">
        <f>IF('reken 1'!W49&gt;2%,1,0)</f>
        <v>0</v>
      </c>
      <c r="Y49">
        <f>IF('reken 1'!X49&gt;2%,1,0)</f>
        <v>0</v>
      </c>
      <c r="Z49">
        <f>IF('reken 1'!Y49&gt;2%,1,0)</f>
        <v>0</v>
      </c>
      <c r="AA49" s="48">
        <f t="shared" si="1"/>
        <v>0</v>
      </c>
      <c r="AB49">
        <f>IF('reken 1'!Z49,1,0)</f>
        <v>0</v>
      </c>
      <c r="AC49">
        <f>IF('reken 1'!AA49,1,0)</f>
        <v>0</v>
      </c>
      <c r="AD49">
        <f>IF('reken 1'!AB49,1,0)</f>
        <v>0</v>
      </c>
      <c r="AE49">
        <f>IF('reken 1'!AC49,1,0)</f>
        <v>0</v>
      </c>
      <c r="AF49">
        <f>IF('reken 1'!AD49,1,0)</f>
        <v>0</v>
      </c>
      <c r="AG49">
        <f>IF('reken 1'!AE49,1,0)</f>
        <v>0</v>
      </c>
      <c r="AH49">
        <f>IF('reken 1'!AF49,1,0)</f>
        <v>0</v>
      </c>
      <c r="AI49">
        <f>IF('reken 1'!AG49,1,0)</f>
        <v>0</v>
      </c>
      <c r="AJ49">
        <f>IF('reken 1'!AH49,1,0)</f>
        <v>0</v>
      </c>
      <c r="AK49">
        <f>IF('reken 1'!AI49,1,0)</f>
        <v>0</v>
      </c>
      <c r="AL49">
        <f>IF('reken 1'!AJ49,1,0)</f>
        <v>0</v>
      </c>
      <c r="AM49" s="48">
        <f t="shared" si="2"/>
        <v>0</v>
      </c>
      <c r="AN49">
        <f t="shared" si="3"/>
        <v>7</v>
      </c>
      <c r="AO49" s="4" t="s">
        <v>45</v>
      </c>
      <c r="AQ49" s="226">
        <v>13</v>
      </c>
      <c r="AR49" s="4" t="s">
        <v>10</v>
      </c>
    </row>
    <row r="50" spans="1:44" x14ac:dyDescent="0.25">
      <c r="A50" s="15" t="s">
        <v>82</v>
      </c>
      <c r="B50">
        <f>IF('reken 1'!B50&gt;2%,1,0)</f>
        <v>1</v>
      </c>
      <c r="C50">
        <f>IF('reken 1'!C50&gt;2%,1,0)</f>
        <v>1</v>
      </c>
      <c r="D50">
        <f>IF('reken 1'!D50&gt;2%,1,0)</f>
        <v>1</v>
      </c>
      <c r="E50">
        <f>IF('reken 1'!E50&gt;2%,1,0)</f>
        <v>1</v>
      </c>
      <c r="F50">
        <f>IF('reken 1'!F50&gt;2%,1,0)</f>
        <v>1</v>
      </c>
      <c r="G50">
        <f>IF('reken 1'!G50&gt;2%,1,0)</f>
        <v>1</v>
      </c>
      <c r="H50">
        <f>IF('reken 1'!H50&gt;2%,1,0)</f>
        <v>1</v>
      </c>
      <c r="I50">
        <f>IF('reken 1'!I50&gt;2%,1,0)</f>
        <v>1</v>
      </c>
      <c r="J50">
        <f>IF('reken 1'!J50&gt;2%,1,0)</f>
        <v>1</v>
      </c>
      <c r="K50">
        <f>IF('reken 1'!K50&gt;2%,1,0)</f>
        <v>1</v>
      </c>
      <c r="L50">
        <f>IF('reken 1'!L50&gt;2%,1,0)</f>
        <v>1</v>
      </c>
      <c r="M50">
        <f>IF('reken 1'!M50&gt;2%,1,0)</f>
        <v>1</v>
      </c>
      <c r="N50">
        <f>IF('reken 1'!N50&gt;2%,1,0)</f>
        <v>1</v>
      </c>
      <c r="O50" s="48">
        <f t="shared" si="0"/>
        <v>13</v>
      </c>
      <c r="P50">
        <f>IF('reken 1'!O50&gt;2%,1,0)</f>
        <v>1</v>
      </c>
      <c r="Q50">
        <f>IF('reken 1'!P50&gt;2%,1,0)</f>
        <v>1</v>
      </c>
      <c r="R50">
        <f>IF('reken 1'!Q50&gt;2%,1,0)</f>
        <v>1</v>
      </c>
      <c r="S50">
        <f>IF('reken 1'!R50&gt;2%,1,0)</f>
        <v>1</v>
      </c>
      <c r="T50">
        <f>IF('reken 1'!S50&gt;2%,1,0)</f>
        <v>1</v>
      </c>
      <c r="U50">
        <f>IF('reken 1'!T50&gt;2%,1,0)</f>
        <v>0</v>
      </c>
      <c r="V50">
        <f>IF('reken 1'!U50&gt;2%,1,0)</f>
        <v>1</v>
      </c>
      <c r="W50">
        <f>IF('reken 1'!V50&gt;2%,1,0)</f>
        <v>1</v>
      </c>
      <c r="X50">
        <f>IF('reken 1'!W50&gt;2%,1,0)</f>
        <v>1</v>
      </c>
      <c r="Y50">
        <f>IF('reken 1'!X50&gt;2%,1,0)</f>
        <v>1</v>
      </c>
      <c r="Z50">
        <f>IF('reken 1'!Y50&gt;2%,1,0)</f>
        <v>1</v>
      </c>
      <c r="AA50" s="48">
        <f t="shared" si="1"/>
        <v>10</v>
      </c>
      <c r="AB50">
        <f>IF('reken 1'!Z50,1,0)</f>
        <v>1</v>
      </c>
      <c r="AC50">
        <f>IF('reken 1'!AA50,1,0)</f>
        <v>1</v>
      </c>
      <c r="AD50">
        <f>IF('reken 1'!AB50,1,0)</f>
        <v>1</v>
      </c>
      <c r="AE50">
        <f>IF('reken 1'!AC50,1,0)</f>
        <v>1</v>
      </c>
      <c r="AF50">
        <f>IF('reken 1'!AD50,1,0)</f>
        <v>1</v>
      </c>
      <c r="AG50">
        <f>IF('reken 1'!AE50,1,0)</f>
        <v>1</v>
      </c>
      <c r="AH50">
        <f>IF('reken 1'!AF50,1,0)</f>
        <v>1</v>
      </c>
      <c r="AI50">
        <f>IF('reken 1'!AG50,1,0)</f>
        <v>1</v>
      </c>
      <c r="AJ50">
        <f>IF('reken 1'!AH50,1,0)</f>
        <v>1</v>
      </c>
      <c r="AK50">
        <f>IF('reken 1'!AI50,1,0)</f>
        <v>1</v>
      </c>
      <c r="AL50">
        <f>IF('reken 1'!AJ50,1,0)</f>
        <v>1</v>
      </c>
      <c r="AM50" s="48">
        <f t="shared" si="2"/>
        <v>11</v>
      </c>
      <c r="AN50">
        <f t="shared" si="3"/>
        <v>34</v>
      </c>
      <c r="AO50" s="15" t="s">
        <v>82</v>
      </c>
      <c r="AQ50" s="226">
        <v>14</v>
      </c>
      <c r="AR50" s="26" t="s">
        <v>9</v>
      </c>
    </row>
    <row r="51" spans="1:44" x14ac:dyDescent="0.25">
      <c r="A51" s="4" t="s">
        <v>8</v>
      </c>
      <c r="B51">
        <f>IF('reken 1'!B51&gt;2%,1,0)</f>
        <v>1</v>
      </c>
      <c r="C51">
        <f>IF('reken 1'!C51&gt;2%,1,0)</f>
        <v>1</v>
      </c>
      <c r="D51">
        <f>IF('reken 1'!D51&gt;2%,1,0)</f>
        <v>1</v>
      </c>
      <c r="E51">
        <f>IF('reken 1'!E51&gt;2%,1,0)</f>
        <v>1</v>
      </c>
      <c r="F51">
        <f>IF('reken 1'!F51&gt;2%,1,0)</f>
        <v>1</v>
      </c>
      <c r="G51">
        <f>IF('reken 1'!G51&gt;2%,1,0)</f>
        <v>0</v>
      </c>
      <c r="H51">
        <f>IF('reken 1'!H51&gt;2%,1,0)</f>
        <v>1</v>
      </c>
      <c r="I51">
        <f>IF('reken 1'!I51&gt;2%,1,0)</f>
        <v>1</v>
      </c>
      <c r="J51">
        <f>IF('reken 1'!J51&gt;2%,1,0)</f>
        <v>1</v>
      </c>
      <c r="K51">
        <f>IF('reken 1'!K51&gt;2%,1,0)</f>
        <v>1</v>
      </c>
      <c r="L51">
        <f>IF('reken 1'!L51&gt;2%,1,0)</f>
        <v>1</v>
      </c>
      <c r="M51">
        <f>IF('reken 1'!M51&gt;2%,1,0)</f>
        <v>1</v>
      </c>
      <c r="N51">
        <f>IF('reken 1'!N51&gt;2%,1,0)</f>
        <v>1</v>
      </c>
      <c r="O51" s="48">
        <f t="shared" si="0"/>
        <v>12</v>
      </c>
      <c r="P51">
        <f>IF('reken 1'!O51&gt;2%,1,0)</f>
        <v>0</v>
      </c>
      <c r="Q51">
        <f>IF('reken 1'!P51&gt;2%,1,0)</f>
        <v>0</v>
      </c>
      <c r="R51">
        <f>IF('reken 1'!Q51&gt;2%,1,0)</f>
        <v>0</v>
      </c>
      <c r="S51">
        <f>IF('reken 1'!R51&gt;2%,1,0)</f>
        <v>0</v>
      </c>
      <c r="T51">
        <f>IF('reken 1'!S51&gt;2%,1,0)</f>
        <v>0</v>
      </c>
      <c r="U51">
        <f>IF('reken 1'!T51&gt;2%,1,0)</f>
        <v>0</v>
      </c>
      <c r="V51">
        <f>IF('reken 1'!U51&gt;2%,1,0)</f>
        <v>0</v>
      </c>
      <c r="W51">
        <f>IF('reken 1'!V51&gt;2%,1,0)</f>
        <v>0</v>
      </c>
      <c r="X51">
        <f>IF('reken 1'!W51&gt;2%,1,0)</f>
        <v>0</v>
      </c>
      <c r="Y51">
        <f>IF('reken 1'!X51&gt;2%,1,0)</f>
        <v>0</v>
      </c>
      <c r="Z51">
        <f>IF('reken 1'!Y51&gt;2%,1,0)</f>
        <v>0</v>
      </c>
      <c r="AA51" s="48">
        <f t="shared" si="1"/>
        <v>0</v>
      </c>
      <c r="AB51">
        <f>IF('reken 1'!Z51,1,0)</f>
        <v>0</v>
      </c>
      <c r="AC51">
        <f>IF('reken 1'!AA51,1,0)</f>
        <v>0</v>
      </c>
      <c r="AD51">
        <f>IF('reken 1'!AB51,1,0)</f>
        <v>0</v>
      </c>
      <c r="AE51">
        <f>IF('reken 1'!AC51,1,0)</f>
        <v>0</v>
      </c>
      <c r="AF51">
        <f>IF('reken 1'!AD51,1,0)</f>
        <v>0</v>
      </c>
      <c r="AG51">
        <f>IF('reken 1'!AE51,1,0)</f>
        <v>0</v>
      </c>
      <c r="AH51">
        <f>IF('reken 1'!AF51,1,0)</f>
        <v>0</v>
      </c>
      <c r="AI51">
        <f>IF('reken 1'!AG51,1,0)</f>
        <v>0</v>
      </c>
      <c r="AJ51">
        <f>IF('reken 1'!AH51,1,0)</f>
        <v>0</v>
      </c>
      <c r="AK51">
        <f>IF('reken 1'!AI51,1,0)</f>
        <v>0</v>
      </c>
      <c r="AL51">
        <f>IF('reken 1'!AJ51,1,0)</f>
        <v>0</v>
      </c>
      <c r="AM51" s="48">
        <f t="shared" si="2"/>
        <v>0</v>
      </c>
      <c r="AN51">
        <f t="shared" si="3"/>
        <v>12</v>
      </c>
      <c r="AO51" s="4" t="s">
        <v>8</v>
      </c>
      <c r="AQ51" s="226">
        <v>14</v>
      </c>
      <c r="AR51" s="15" t="s">
        <v>35</v>
      </c>
    </row>
    <row r="52" spans="1:44" x14ac:dyDescent="0.25">
      <c r="A52" s="26" t="s">
        <v>43</v>
      </c>
      <c r="B52">
        <f>IF('reken 1'!B52&gt;2%,1,0)</f>
        <v>1</v>
      </c>
      <c r="C52">
        <f>IF('reken 1'!C52&gt;2%,1,0)</f>
        <v>1</v>
      </c>
      <c r="D52">
        <f>IF('reken 1'!D52&gt;2%,1,0)</f>
        <v>1</v>
      </c>
      <c r="E52">
        <f>IF('reken 1'!E52&gt;2%,1,0)</f>
        <v>1</v>
      </c>
      <c r="F52">
        <f>IF('reken 1'!F52&gt;2%,1,0)</f>
        <v>1</v>
      </c>
      <c r="G52">
        <f>IF('reken 1'!G52&gt;2%,1,0)</f>
        <v>1</v>
      </c>
      <c r="H52">
        <f>IF('reken 1'!H52&gt;2%,1,0)</f>
        <v>1</v>
      </c>
      <c r="I52">
        <f>IF('reken 1'!I52&gt;2%,1,0)</f>
        <v>1</v>
      </c>
      <c r="J52">
        <f>IF('reken 1'!J52&gt;2%,1,0)</f>
        <v>1</v>
      </c>
      <c r="K52">
        <f>IF('reken 1'!K52&gt;2%,1,0)</f>
        <v>1</v>
      </c>
      <c r="L52">
        <f>IF('reken 1'!L52&gt;2%,1,0)</f>
        <v>1</v>
      </c>
      <c r="M52">
        <f>IF('reken 1'!M52&gt;2%,1,0)</f>
        <v>1</v>
      </c>
      <c r="N52">
        <f>IF('reken 1'!N52&gt;2%,1,0)</f>
        <v>1</v>
      </c>
      <c r="O52" s="48">
        <f t="shared" si="0"/>
        <v>13</v>
      </c>
      <c r="P52">
        <f>IF('reken 1'!O52&gt;2%,1,0)</f>
        <v>0</v>
      </c>
      <c r="Q52">
        <f>IF('reken 1'!P52&gt;2%,1,0)</f>
        <v>0</v>
      </c>
      <c r="R52">
        <f>IF('reken 1'!Q52&gt;2%,1,0)</f>
        <v>0</v>
      </c>
      <c r="S52">
        <f>IF('reken 1'!R52&gt;2%,1,0)</f>
        <v>0</v>
      </c>
      <c r="T52">
        <f>IF('reken 1'!S52&gt;2%,1,0)</f>
        <v>0</v>
      </c>
      <c r="U52">
        <f>IF('reken 1'!T52&gt;2%,1,0)</f>
        <v>0</v>
      </c>
      <c r="V52">
        <f>IF('reken 1'!U52&gt;2%,1,0)</f>
        <v>0</v>
      </c>
      <c r="W52">
        <f>IF('reken 1'!V52&gt;2%,1,0)</f>
        <v>0</v>
      </c>
      <c r="X52">
        <f>IF('reken 1'!W52&gt;2%,1,0)</f>
        <v>0</v>
      </c>
      <c r="Y52">
        <f>IF('reken 1'!X52&gt;2%,1,0)</f>
        <v>0</v>
      </c>
      <c r="Z52">
        <f>IF('reken 1'!Y52&gt;2%,1,0)</f>
        <v>0</v>
      </c>
      <c r="AA52" s="48">
        <f t="shared" si="1"/>
        <v>0</v>
      </c>
      <c r="AB52">
        <f>IF('reken 1'!Z52,1,0)</f>
        <v>0</v>
      </c>
      <c r="AC52">
        <f>IF('reken 1'!AA52,1,0)</f>
        <v>1</v>
      </c>
      <c r="AD52">
        <f>IF('reken 1'!AB52,1,0)</f>
        <v>1</v>
      </c>
      <c r="AE52">
        <f>IF('reken 1'!AC52,1,0)</f>
        <v>1</v>
      </c>
      <c r="AF52">
        <f>IF('reken 1'!AD52,1,0)</f>
        <v>0</v>
      </c>
      <c r="AG52">
        <f>IF('reken 1'!AE52,1,0)</f>
        <v>0</v>
      </c>
      <c r="AH52">
        <f>IF('reken 1'!AF52,1,0)</f>
        <v>0</v>
      </c>
      <c r="AI52">
        <f>IF('reken 1'!AG52,1,0)</f>
        <v>0</v>
      </c>
      <c r="AJ52">
        <f>IF('reken 1'!AH52,1,0)</f>
        <v>1</v>
      </c>
      <c r="AK52">
        <f>IF('reken 1'!AI52,1,0)</f>
        <v>0</v>
      </c>
      <c r="AL52">
        <f>IF('reken 1'!AJ52,1,0)</f>
        <v>1</v>
      </c>
      <c r="AM52" s="48">
        <f t="shared" si="2"/>
        <v>5</v>
      </c>
      <c r="AN52">
        <f t="shared" si="3"/>
        <v>18</v>
      </c>
      <c r="AO52" s="26" t="s">
        <v>43</v>
      </c>
      <c r="AQ52" s="226">
        <v>14</v>
      </c>
      <c r="AR52" s="4" t="s">
        <v>53</v>
      </c>
    </row>
    <row r="53" spans="1:44" ht="15.75" thickBot="1" x14ac:dyDescent="0.3">
      <c r="A53" s="1" t="s">
        <v>81</v>
      </c>
      <c r="B53">
        <f>IF('reken 1'!B53&gt;2%,1,0)</f>
        <v>0</v>
      </c>
      <c r="C53">
        <f>IF('reken 1'!C53&gt;2%,1,0)</f>
        <v>0</v>
      </c>
      <c r="D53">
        <f>IF('reken 1'!D53&gt;2%,1,0)</f>
        <v>0</v>
      </c>
      <c r="E53">
        <f>IF('reken 1'!E53&gt;2%,1,0)</f>
        <v>0</v>
      </c>
      <c r="F53">
        <f>IF('reken 1'!F53&gt;2%,1,0)</f>
        <v>0</v>
      </c>
      <c r="G53">
        <f>IF('reken 1'!G53&gt;2%,1,0)</f>
        <v>0</v>
      </c>
      <c r="H53">
        <f>IF('reken 1'!H53&gt;2%,1,0)</f>
        <v>0</v>
      </c>
      <c r="I53">
        <f>IF('reken 1'!I53&gt;2%,1,0)</f>
        <v>0</v>
      </c>
      <c r="J53">
        <f>IF('reken 1'!J53&gt;2%,1,0)</f>
        <v>1</v>
      </c>
      <c r="K53">
        <f>IF('reken 1'!K53&gt;2%,1,0)</f>
        <v>1</v>
      </c>
      <c r="L53">
        <f>IF('reken 1'!L53&gt;2%,1,0)</f>
        <v>0</v>
      </c>
      <c r="M53">
        <f>IF('reken 1'!M53&gt;2%,1,0)</f>
        <v>0</v>
      </c>
      <c r="N53">
        <f>IF('reken 1'!N53&gt;2%,1,0)</f>
        <v>0</v>
      </c>
      <c r="O53" s="48">
        <f t="shared" si="0"/>
        <v>2</v>
      </c>
      <c r="P53">
        <f>IF('reken 1'!O53&gt;2%,1,0)</f>
        <v>0</v>
      </c>
      <c r="Q53">
        <f>IF('reken 1'!P53&gt;2%,1,0)</f>
        <v>0</v>
      </c>
      <c r="R53">
        <f>IF('reken 1'!Q53&gt;2%,1,0)</f>
        <v>0</v>
      </c>
      <c r="S53">
        <f>IF('reken 1'!R53&gt;2%,1,0)</f>
        <v>0</v>
      </c>
      <c r="T53">
        <f>IF('reken 1'!S53&gt;2%,1,0)</f>
        <v>0</v>
      </c>
      <c r="U53">
        <f>IF('reken 1'!T53&gt;2%,1,0)</f>
        <v>0</v>
      </c>
      <c r="V53">
        <f>IF('reken 1'!U53&gt;2%,1,0)</f>
        <v>0</v>
      </c>
      <c r="W53">
        <f>IF('reken 1'!V53&gt;2%,1,0)</f>
        <v>0</v>
      </c>
      <c r="X53">
        <f>IF('reken 1'!W53&gt;2%,1,0)</f>
        <v>0</v>
      </c>
      <c r="Y53">
        <f>IF('reken 1'!X53&gt;2%,1,0)</f>
        <v>0</v>
      </c>
      <c r="Z53">
        <f>IF('reken 1'!Y53&gt;2%,1,0)</f>
        <v>0</v>
      </c>
      <c r="AA53" s="48">
        <f t="shared" si="1"/>
        <v>0</v>
      </c>
      <c r="AB53">
        <f>IF('reken 1'!Z53,1,0)</f>
        <v>0</v>
      </c>
      <c r="AC53">
        <f>IF('reken 1'!AA53,1,0)</f>
        <v>0</v>
      </c>
      <c r="AD53">
        <f>IF('reken 1'!AB53,1,0)</f>
        <v>0</v>
      </c>
      <c r="AE53">
        <f>IF('reken 1'!AC53,1,0)</f>
        <v>0</v>
      </c>
      <c r="AF53">
        <f>IF('reken 1'!AD53,1,0)</f>
        <v>0</v>
      </c>
      <c r="AG53">
        <f>IF('reken 1'!AE53,1,0)</f>
        <v>0</v>
      </c>
      <c r="AH53">
        <f>IF('reken 1'!AF53,1,0)</f>
        <v>0</v>
      </c>
      <c r="AI53">
        <f>IF('reken 1'!AG53,1,0)</f>
        <v>0</v>
      </c>
      <c r="AJ53">
        <f>IF('reken 1'!AH53,1,0)</f>
        <v>1</v>
      </c>
      <c r="AK53">
        <f>IF('reken 1'!AI53,1,0)</f>
        <v>1</v>
      </c>
      <c r="AL53">
        <f>IF('reken 1'!AJ53,1,0)</f>
        <v>0</v>
      </c>
      <c r="AM53" s="48">
        <f t="shared" si="2"/>
        <v>2</v>
      </c>
      <c r="AN53">
        <f t="shared" si="3"/>
        <v>4</v>
      </c>
      <c r="AO53" s="1" t="s">
        <v>81</v>
      </c>
      <c r="AQ53" s="226">
        <v>14</v>
      </c>
      <c r="AR53" s="1" t="s">
        <v>109</v>
      </c>
    </row>
    <row r="54" spans="1:44" x14ac:dyDescent="0.25">
      <c r="A54" s="15" t="s">
        <v>83</v>
      </c>
      <c r="B54">
        <f>IF('reken 1'!B54&gt;2%,1,0)</f>
        <v>1</v>
      </c>
      <c r="C54">
        <f>IF('reken 1'!C54&gt;2%,1,0)</f>
        <v>1</v>
      </c>
      <c r="D54">
        <f>IF('reken 1'!D54&gt;2%,1,0)</f>
        <v>1</v>
      </c>
      <c r="E54">
        <f>IF('reken 1'!E54&gt;2%,1,0)</f>
        <v>1</v>
      </c>
      <c r="F54">
        <f>IF('reken 1'!F54&gt;2%,1,0)</f>
        <v>1</v>
      </c>
      <c r="G54">
        <f>IF('reken 1'!G54&gt;2%,1,0)</f>
        <v>1</v>
      </c>
      <c r="H54">
        <f>IF('reken 1'!H54&gt;2%,1,0)</f>
        <v>1</v>
      </c>
      <c r="I54">
        <f>IF('reken 1'!I54&gt;2%,1,0)</f>
        <v>1</v>
      </c>
      <c r="J54">
        <f>IF('reken 1'!J54&gt;2%,1,0)</f>
        <v>1</v>
      </c>
      <c r="K54">
        <f>IF('reken 1'!K54&gt;2%,1,0)</f>
        <v>1</v>
      </c>
      <c r="L54">
        <f>IF('reken 1'!L54&gt;2%,1,0)</f>
        <v>1</v>
      </c>
      <c r="M54">
        <f>IF('reken 1'!M54&gt;2%,1,0)</f>
        <v>0</v>
      </c>
      <c r="N54">
        <f>IF('reken 1'!N54&gt;2%,1,0)</f>
        <v>0</v>
      </c>
      <c r="O54" s="48">
        <f t="shared" si="0"/>
        <v>11</v>
      </c>
      <c r="P54">
        <f>IF('reken 1'!O54&gt;2%,1,0)</f>
        <v>0</v>
      </c>
      <c r="Q54">
        <f>IF('reken 1'!P54&gt;2%,1,0)</f>
        <v>0</v>
      </c>
      <c r="R54">
        <f>IF('reken 1'!Q54&gt;2%,1,0)</f>
        <v>0</v>
      </c>
      <c r="S54">
        <f>IF('reken 1'!R54&gt;2%,1,0)</f>
        <v>0</v>
      </c>
      <c r="T54">
        <f>IF('reken 1'!S54&gt;2%,1,0)</f>
        <v>0</v>
      </c>
      <c r="U54">
        <f>IF('reken 1'!T54&gt;2%,1,0)</f>
        <v>0</v>
      </c>
      <c r="V54">
        <f>IF('reken 1'!U54&gt;2%,1,0)</f>
        <v>0</v>
      </c>
      <c r="W54">
        <f>IF('reken 1'!V54&gt;2%,1,0)</f>
        <v>0</v>
      </c>
      <c r="X54">
        <f>IF('reken 1'!W54&gt;2%,1,0)</f>
        <v>0</v>
      </c>
      <c r="Y54">
        <f>IF('reken 1'!X54&gt;2%,1,0)</f>
        <v>0</v>
      </c>
      <c r="Z54">
        <f>IF('reken 1'!Y54&gt;2%,1,0)</f>
        <v>0</v>
      </c>
      <c r="AA54" s="48">
        <f t="shared" si="1"/>
        <v>0</v>
      </c>
      <c r="AB54">
        <f>IF('reken 1'!Z54,1,0)</f>
        <v>0</v>
      </c>
      <c r="AC54">
        <f>IF('reken 1'!AA54,1,0)</f>
        <v>0</v>
      </c>
      <c r="AD54">
        <f>IF('reken 1'!AB54,1,0)</f>
        <v>0</v>
      </c>
      <c r="AE54">
        <f>IF('reken 1'!AC54,1,0)</f>
        <v>0</v>
      </c>
      <c r="AF54">
        <f>IF('reken 1'!AD54,1,0)</f>
        <v>1</v>
      </c>
      <c r="AG54">
        <f>IF('reken 1'!AE54,1,0)</f>
        <v>1</v>
      </c>
      <c r="AH54">
        <f>IF('reken 1'!AF54,1,0)</f>
        <v>1</v>
      </c>
      <c r="AI54">
        <f>IF('reken 1'!AG54,1,0)</f>
        <v>1</v>
      </c>
      <c r="AJ54">
        <f>IF('reken 1'!AH54,1,0)</f>
        <v>1</v>
      </c>
      <c r="AK54">
        <f>IF('reken 1'!AI54,1,0)</f>
        <v>1</v>
      </c>
      <c r="AL54">
        <f>IF('reken 1'!AJ54,1,0)</f>
        <v>1</v>
      </c>
      <c r="AM54" s="48">
        <f t="shared" si="2"/>
        <v>7</v>
      </c>
      <c r="AN54">
        <f t="shared" si="3"/>
        <v>18</v>
      </c>
      <c r="AO54" s="15" t="s">
        <v>83</v>
      </c>
      <c r="AQ54" s="226">
        <v>15</v>
      </c>
      <c r="AR54" s="26" t="s">
        <v>6</v>
      </c>
    </row>
    <row r="55" spans="1:44" ht="15.75" thickBot="1" x14ac:dyDescent="0.3">
      <c r="A55" s="19" t="s">
        <v>25</v>
      </c>
      <c r="B55">
        <f>IF('reken 1'!B55&gt;2%,1,0)</f>
        <v>0</v>
      </c>
      <c r="C55">
        <f>IF('reken 1'!C55&gt;2%,1,0)</f>
        <v>0</v>
      </c>
      <c r="D55">
        <f>IF('reken 1'!D55&gt;2%,1,0)</f>
        <v>0</v>
      </c>
      <c r="E55">
        <f>IF('reken 1'!E55&gt;2%,1,0)</f>
        <v>0</v>
      </c>
      <c r="F55">
        <f>IF('reken 1'!F55&gt;2%,1,0)</f>
        <v>0</v>
      </c>
      <c r="G55">
        <f>IF('reken 1'!G55&gt;2%,1,0)</f>
        <v>0</v>
      </c>
      <c r="H55">
        <f>IF('reken 1'!H55&gt;2%,1,0)</f>
        <v>1</v>
      </c>
      <c r="I55">
        <f>IF('reken 1'!I55&gt;2%,1,0)</f>
        <v>1</v>
      </c>
      <c r="J55">
        <f>IF('reken 1'!J55&gt;2%,1,0)</f>
        <v>1</v>
      </c>
      <c r="K55">
        <f>IF('reken 1'!K55&gt;2%,1,0)</f>
        <v>1</v>
      </c>
      <c r="L55">
        <f>IF('reken 1'!L55&gt;2%,1,0)</f>
        <v>1</v>
      </c>
      <c r="M55">
        <f>IF('reken 1'!M55&gt;2%,1,0)</f>
        <v>1</v>
      </c>
      <c r="N55">
        <f>IF('reken 1'!N55&gt;2%,1,0)</f>
        <v>1</v>
      </c>
      <c r="O55" s="48">
        <f t="shared" si="0"/>
        <v>7</v>
      </c>
      <c r="P55">
        <f>IF('reken 1'!O55&gt;2%,1,0)</f>
        <v>1</v>
      </c>
      <c r="Q55">
        <f>IF('reken 1'!P55&gt;2%,1,0)</f>
        <v>1</v>
      </c>
      <c r="R55">
        <f>IF('reken 1'!Q55&gt;2%,1,0)</f>
        <v>1</v>
      </c>
      <c r="S55">
        <f>IF('reken 1'!R55&gt;2%,1,0)</f>
        <v>1</v>
      </c>
      <c r="T55">
        <f>IF('reken 1'!S55&gt;2%,1,0)</f>
        <v>1</v>
      </c>
      <c r="U55">
        <f>IF('reken 1'!T55&gt;2%,1,0)</f>
        <v>1</v>
      </c>
      <c r="V55">
        <f>IF('reken 1'!U55&gt;2%,1,0)</f>
        <v>0</v>
      </c>
      <c r="W55">
        <f>IF('reken 1'!V55&gt;2%,1,0)</f>
        <v>1</v>
      </c>
      <c r="X55">
        <f>IF('reken 1'!W55&gt;2%,1,0)</f>
        <v>1</v>
      </c>
      <c r="Y55">
        <f>IF('reken 1'!X55&gt;2%,1,0)</f>
        <v>1</v>
      </c>
      <c r="Z55">
        <f>IF('reken 1'!Y55&gt;2%,1,0)</f>
        <v>1</v>
      </c>
      <c r="AA55" s="48">
        <f t="shared" si="1"/>
        <v>10</v>
      </c>
      <c r="AB55">
        <f>IF('reken 1'!Z55,1,0)</f>
        <v>1</v>
      </c>
      <c r="AC55">
        <f>IF('reken 1'!AA55,1,0)</f>
        <v>1</v>
      </c>
      <c r="AD55">
        <f>IF('reken 1'!AB55,1,0)</f>
        <v>1</v>
      </c>
      <c r="AE55">
        <f>IF('reken 1'!AC55,1,0)</f>
        <v>1</v>
      </c>
      <c r="AF55">
        <f>IF('reken 1'!AD55,1,0)</f>
        <v>1</v>
      </c>
      <c r="AG55">
        <f>IF('reken 1'!AE55,1,0)</f>
        <v>1</v>
      </c>
      <c r="AH55">
        <f>IF('reken 1'!AF55,1,0)</f>
        <v>1</v>
      </c>
      <c r="AI55">
        <f>IF('reken 1'!AG55,1,0)</f>
        <v>1</v>
      </c>
      <c r="AJ55">
        <f>IF('reken 1'!AH55,1,0)</f>
        <v>1</v>
      </c>
      <c r="AK55">
        <f>IF('reken 1'!AI55,1,0)</f>
        <v>1</v>
      </c>
      <c r="AL55">
        <f>IF('reken 1'!AJ55,1,0)</f>
        <v>1</v>
      </c>
      <c r="AM55" s="48">
        <f t="shared" si="2"/>
        <v>11</v>
      </c>
      <c r="AN55">
        <f t="shared" si="3"/>
        <v>28</v>
      </c>
      <c r="AO55" s="19" t="s">
        <v>25</v>
      </c>
      <c r="AQ55" s="226">
        <v>15</v>
      </c>
      <c r="AR55" s="24" t="s">
        <v>31</v>
      </c>
    </row>
    <row r="56" spans="1:44" x14ac:dyDescent="0.25">
      <c r="A56" s="15" t="s">
        <v>86</v>
      </c>
      <c r="B56">
        <f>IF('reken 1'!B56&gt;2%,1,0)</f>
        <v>0</v>
      </c>
      <c r="C56">
        <f>IF('reken 1'!C56&gt;2%,1,0)</f>
        <v>0</v>
      </c>
      <c r="D56">
        <f>IF('reken 1'!D56&gt;2%,1,0)</f>
        <v>0</v>
      </c>
      <c r="E56">
        <f>IF('reken 1'!E56&gt;2%,1,0)</f>
        <v>0</v>
      </c>
      <c r="F56">
        <f>IF('reken 1'!F56&gt;2%,1,0)</f>
        <v>0</v>
      </c>
      <c r="G56">
        <f>IF('reken 1'!G56&gt;2%,1,0)</f>
        <v>0</v>
      </c>
      <c r="H56">
        <f>IF('reken 1'!H56&gt;2%,1,0)</f>
        <v>0</v>
      </c>
      <c r="I56">
        <f>IF('reken 1'!I56&gt;2%,1,0)</f>
        <v>1</v>
      </c>
      <c r="J56">
        <f>IF('reken 1'!J56&gt;2%,1,0)</f>
        <v>1</v>
      </c>
      <c r="K56">
        <f>IF('reken 1'!K56&gt;2%,1,0)</f>
        <v>1</v>
      </c>
      <c r="L56">
        <f>IF('reken 1'!L56&gt;2%,1,0)</f>
        <v>1</v>
      </c>
      <c r="M56">
        <f>IF('reken 1'!M56&gt;2%,1,0)</f>
        <v>1</v>
      </c>
      <c r="N56">
        <f>IF('reken 1'!N56&gt;2%,1,0)</f>
        <v>1</v>
      </c>
      <c r="O56" s="48">
        <f t="shared" si="0"/>
        <v>6</v>
      </c>
      <c r="P56">
        <f>IF('reken 1'!O56&gt;2%,1,0)</f>
        <v>0</v>
      </c>
      <c r="Q56">
        <f>IF('reken 1'!P56&gt;2%,1,0)</f>
        <v>0</v>
      </c>
      <c r="R56">
        <f>IF('reken 1'!Q56&gt;2%,1,0)</f>
        <v>0</v>
      </c>
      <c r="S56">
        <f>IF('reken 1'!R56&gt;2%,1,0)</f>
        <v>0</v>
      </c>
      <c r="T56">
        <f>IF('reken 1'!S56&gt;2%,1,0)</f>
        <v>0</v>
      </c>
      <c r="U56">
        <f>IF('reken 1'!T56&gt;2%,1,0)</f>
        <v>0</v>
      </c>
      <c r="V56">
        <f>IF('reken 1'!U56&gt;2%,1,0)</f>
        <v>0</v>
      </c>
      <c r="W56">
        <f>IF('reken 1'!V56&gt;2%,1,0)</f>
        <v>0</v>
      </c>
      <c r="X56">
        <f>IF('reken 1'!W56&gt;2%,1,0)</f>
        <v>0</v>
      </c>
      <c r="Y56">
        <f>IF('reken 1'!X56&gt;2%,1,0)</f>
        <v>1</v>
      </c>
      <c r="Z56">
        <f>IF('reken 1'!Y56&gt;2%,1,0)</f>
        <v>0</v>
      </c>
      <c r="AA56" s="48">
        <f t="shared" si="1"/>
        <v>1</v>
      </c>
      <c r="AB56">
        <f>IF('reken 1'!Z56,1,0)</f>
        <v>1</v>
      </c>
      <c r="AC56">
        <f>IF('reken 1'!AA56,1,0)</f>
        <v>1</v>
      </c>
      <c r="AD56">
        <f>IF('reken 1'!AB56,1,0)</f>
        <v>1</v>
      </c>
      <c r="AE56">
        <f>IF('reken 1'!AC56,1,0)</f>
        <v>1</v>
      </c>
      <c r="AF56">
        <f>IF('reken 1'!AD56,1,0)</f>
        <v>1</v>
      </c>
      <c r="AG56">
        <f>IF('reken 1'!AE56,1,0)</f>
        <v>1</v>
      </c>
      <c r="AH56">
        <f>IF('reken 1'!AF56,1,0)</f>
        <v>1</v>
      </c>
      <c r="AI56">
        <f>IF('reken 1'!AG56,1,0)</f>
        <v>1</v>
      </c>
      <c r="AJ56">
        <f>IF('reken 1'!AH56,1,0)</f>
        <v>0</v>
      </c>
      <c r="AK56">
        <f>IF('reken 1'!AI56,1,0)</f>
        <v>0</v>
      </c>
      <c r="AL56">
        <f>IF('reken 1'!AJ56,1,0)</f>
        <v>0</v>
      </c>
      <c r="AM56" s="48">
        <f t="shared" si="2"/>
        <v>8</v>
      </c>
      <c r="AN56">
        <f t="shared" si="3"/>
        <v>15</v>
      </c>
      <c r="AO56" s="15" t="s">
        <v>86</v>
      </c>
      <c r="AQ56" s="226">
        <v>15</v>
      </c>
      <c r="AR56" s="26" t="s">
        <v>17</v>
      </c>
    </row>
    <row r="57" spans="1:44" ht="15.75" thickBot="1" x14ac:dyDescent="0.3">
      <c r="A57" s="37" t="s">
        <v>29</v>
      </c>
      <c r="B57">
        <f>IF('reken 1'!B57&gt;2%,1,0)</f>
        <v>1</v>
      </c>
      <c r="C57">
        <f>IF('reken 1'!C57&gt;2%,1,0)</f>
        <v>1</v>
      </c>
      <c r="D57">
        <f>IF('reken 1'!D57&gt;2%,1,0)</f>
        <v>1</v>
      </c>
      <c r="E57">
        <f>IF('reken 1'!E57&gt;2%,1,0)</f>
        <v>1</v>
      </c>
      <c r="F57">
        <f>IF('reken 1'!F57&gt;2%,1,0)</f>
        <v>1</v>
      </c>
      <c r="G57">
        <f>IF('reken 1'!G57&gt;2%,1,0)</f>
        <v>1</v>
      </c>
      <c r="H57">
        <f>IF('reken 1'!H57&gt;2%,1,0)</f>
        <v>1</v>
      </c>
      <c r="I57">
        <f>IF('reken 1'!I57&gt;2%,1,0)</f>
        <v>1</v>
      </c>
      <c r="J57">
        <f>IF('reken 1'!J57&gt;2%,1,0)</f>
        <v>1</v>
      </c>
      <c r="K57">
        <f>IF('reken 1'!K57&gt;2%,1,0)</f>
        <v>1</v>
      </c>
      <c r="L57">
        <f>IF('reken 1'!L57&gt;2%,1,0)</f>
        <v>1</v>
      </c>
      <c r="M57">
        <f>IF('reken 1'!M57&gt;2%,1,0)</f>
        <v>1</v>
      </c>
      <c r="N57">
        <f>IF('reken 1'!N57&gt;2%,1,0)</f>
        <v>1</v>
      </c>
      <c r="O57" s="48">
        <f t="shared" si="0"/>
        <v>13</v>
      </c>
      <c r="P57">
        <f>IF('reken 1'!O57&gt;2%,1,0)</f>
        <v>0</v>
      </c>
      <c r="Q57">
        <f>IF('reken 1'!P57&gt;2%,1,0)</f>
        <v>0</v>
      </c>
      <c r="R57">
        <f>IF('reken 1'!Q57&gt;2%,1,0)</f>
        <v>0</v>
      </c>
      <c r="S57">
        <f>IF('reken 1'!R57&gt;2%,1,0)</f>
        <v>0</v>
      </c>
      <c r="T57">
        <f>IF('reken 1'!S57&gt;2%,1,0)</f>
        <v>0</v>
      </c>
      <c r="U57">
        <f>IF('reken 1'!T57&gt;2%,1,0)</f>
        <v>0</v>
      </c>
      <c r="V57">
        <f>IF('reken 1'!U57&gt;2%,1,0)</f>
        <v>0</v>
      </c>
      <c r="W57">
        <f>IF('reken 1'!V57&gt;2%,1,0)</f>
        <v>0</v>
      </c>
      <c r="X57">
        <f>IF('reken 1'!W57&gt;2%,1,0)</f>
        <v>0</v>
      </c>
      <c r="Y57">
        <f>IF('reken 1'!X57&gt;2%,1,0)</f>
        <v>0</v>
      </c>
      <c r="Z57">
        <f>IF('reken 1'!Y57&gt;2%,1,0)</f>
        <v>0</v>
      </c>
      <c r="AA57" s="48">
        <f t="shared" si="1"/>
        <v>0</v>
      </c>
      <c r="AB57">
        <f>IF('reken 1'!Z57,1,0)</f>
        <v>1</v>
      </c>
      <c r="AC57">
        <f>IF('reken 1'!AA57,1,0)</f>
        <v>1</v>
      </c>
      <c r="AD57">
        <f>IF('reken 1'!AB57,1,0)</f>
        <v>1</v>
      </c>
      <c r="AE57">
        <f>IF('reken 1'!AC57,1,0)</f>
        <v>1</v>
      </c>
      <c r="AF57">
        <f>IF('reken 1'!AD57,1,0)</f>
        <v>1</v>
      </c>
      <c r="AG57">
        <f>IF('reken 1'!AE57,1,0)</f>
        <v>1</v>
      </c>
      <c r="AH57">
        <f>IF('reken 1'!AF57,1,0)</f>
        <v>1</v>
      </c>
      <c r="AI57">
        <f>IF('reken 1'!AG57,1,0)</f>
        <v>1</v>
      </c>
      <c r="AJ57">
        <f>IF('reken 1'!AH57,1,0)</f>
        <v>1</v>
      </c>
      <c r="AK57">
        <f>IF('reken 1'!AI57,1,0)</f>
        <v>1</v>
      </c>
      <c r="AL57">
        <f>IF('reken 1'!AJ57,1,0)</f>
        <v>1</v>
      </c>
      <c r="AM57" s="48">
        <f t="shared" si="2"/>
        <v>11</v>
      </c>
      <c r="AN57">
        <f t="shared" si="3"/>
        <v>24</v>
      </c>
      <c r="AO57" s="37" t="s">
        <v>29</v>
      </c>
      <c r="AQ57" s="226">
        <v>17</v>
      </c>
      <c r="AR57" s="13" t="s">
        <v>70</v>
      </c>
    </row>
    <row r="58" spans="1:44" x14ac:dyDescent="0.25">
      <c r="A58" s="4" t="s">
        <v>53</v>
      </c>
      <c r="B58">
        <f>IF('reken 1'!B58&gt;2%,1,0)</f>
        <v>0</v>
      </c>
      <c r="C58">
        <f>IF('reken 1'!C58&gt;2%,1,0)</f>
        <v>0</v>
      </c>
      <c r="D58">
        <f>IF('reken 1'!D58&gt;2%,1,0)</f>
        <v>1</v>
      </c>
      <c r="E58">
        <f>IF('reken 1'!E58&gt;2%,1,0)</f>
        <v>1</v>
      </c>
      <c r="F58">
        <f>IF('reken 1'!F58&gt;2%,1,0)</f>
        <v>0</v>
      </c>
      <c r="G58">
        <f>IF('reken 1'!G58&gt;2%,1,0)</f>
        <v>1</v>
      </c>
      <c r="H58">
        <f>IF('reken 1'!H58&gt;2%,1,0)</f>
        <v>1</v>
      </c>
      <c r="I58">
        <f>IF('reken 1'!I58&gt;2%,1,0)</f>
        <v>1</v>
      </c>
      <c r="J58">
        <f>IF('reken 1'!J58&gt;2%,1,0)</f>
        <v>0</v>
      </c>
      <c r="K58">
        <f>IF('reken 1'!K58&gt;2%,1,0)</f>
        <v>0</v>
      </c>
      <c r="L58">
        <f>IF('reken 1'!L58&gt;2%,1,0)</f>
        <v>1</v>
      </c>
      <c r="M58">
        <f>IF('reken 1'!M58&gt;2%,1,0)</f>
        <v>1</v>
      </c>
      <c r="N58">
        <f>IF('reken 1'!N58&gt;2%,1,0)</f>
        <v>1</v>
      </c>
      <c r="O58" s="48">
        <f t="shared" si="0"/>
        <v>8</v>
      </c>
      <c r="P58">
        <f>IF('reken 1'!O58&gt;2%,1,0)</f>
        <v>1</v>
      </c>
      <c r="Q58">
        <f>IF('reken 1'!P58&gt;2%,1,0)</f>
        <v>0</v>
      </c>
      <c r="R58">
        <f>IF('reken 1'!Q58&gt;2%,1,0)</f>
        <v>1</v>
      </c>
      <c r="S58">
        <f>IF('reken 1'!R58&gt;2%,1,0)</f>
        <v>0</v>
      </c>
      <c r="T58">
        <f>IF('reken 1'!S58&gt;2%,1,0)</f>
        <v>1</v>
      </c>
      <c r="U58">
        <f>IF('reken 1'!T58&gt;2%,1,0)</f>
        <v>1</v>
      </c>
      <c r="V58">
        <f>IF('reken 1'!U58&gt;2%,1,0)</f>
        <v>0</v>
      </c>
      <c r="W58">
        <f>IF('reken 1'!V58&gt;2%,1,0)</f>
        <v>1</v>
      </c>
      <c r="X58">
        <f>IF('reken 1'!W58&gt;2%,1,0)</f>
        <v>1</v>
      </c>
      <c r="Y58">
        <f>IF('reken 1'!X58&gt;2%,1,0)</f>
        <v>1</v>
      </c>
      <c r="Z58">
        <f>IF('reken 1'!Y58&gt;2%,1,0)</f>
        <v>1</v>
      </c>
      <c r="AA58" s="48">
        <f t="shared" si="1"/>
        <v>8</v>
      </c>
      <c r="AB58">
        <f>IF('reken 1'!Z58,1,0)</f>
        <v>1</v>
      </c>
      <c r="AC58">
        <f>IF('reken 1'!AA58,1,0)</f>
        <v>1</v>
      </c>
      <c r="AD58">
        <f>IF('reken 1'!AB58,1,0)</f>
        <v>1</v>
      </c>
      <c r="AE58">
        <f>IF('reken 1'!AC58,1,0)</f>
        <v>1</v>
      </c>
      <c r="AF58">
        <f>IF('reken 1'!AD58,1,0)</f>
        <v>1</v>
      </c>
      <c r="AG58">
        <f>IF('reken 1'!AE58,1,0)</f>
        <v>1</v>
      </c>
      <c r="AH58">
        <f>IF('reken 1'!AF58,1,0)</f>
        <v>0</v>
      </c>
      <c r="AI58">
        <f>IF('reken 1'!AG58,1,0)</f>
        <v>0</v>
      </c>
      <c r="AJ58">
        <f>IF('reken 1'!AH58,1,0)</f>
        <v>0</v>
      </c>
      <c r="AK58">
        <f>IF('reken 1'!AI58,1,0)</f>
        <v>0</v>
      </c>
      <c r="AL58">
        <f>IF('reken 1'!AJ58,1,0)</f>
        <v>0</v>
      </c>
      <c r="AM58" s="48">
        <f t="shared" si="2"/>
        <v>6</v>
      </c>
      <c r="AN58">
        <f t="shared" si="3"/>
        <v>22</v>
      </c>
      <c r="AO58" s="4" t="s">
        <v>53</v>
      </c>
      <c r="AQ58" s="226">
        <v>18</v>
      </c>
      <c r="AR58" s="26" t="s">
        <v>43</v>
      </c>
    </row>
    <row r="59" spans="1:44" ht="15.75" thickBot="1" x14ac:dyDescent="0.3">
      <c r="A59" s="1" t="s">
        <v>84</v>
      </c>
      <c r="B59">
        <f>IF('reken 1'!B59&gt;2%,1,0)</f>
        <v>0</v>
      </c>
      <c r="C59">
        <f>IF('reken 1'!C59&gt;2%,1,0)</f>
        <v>0</v>
      </c>
      <c r="D59">
        <f>IF('reken 1'!D59&gt;2%,1,0)</f>
        <v>0</v>
      </c>
      <c r="E59">
        <f>IF('reken 1'!E59&gt;2%,1,0)</f>
        <v>0</v>
      </c>
      <c r="F59">
        <f>IF('reken 1'!F59&gt;2%,1,0)</f>
        <v>0</v>
      </c>
      <c r="G59">
        <f>IF('reken 1'!G59&gt;2%,1,0)</f>
        <v>0</v>
      </c>
      <c r="H59">
        <f>IF('reken 1'!H59&gt;2%,1,0)</f>
        <v>0</v>
      </c>
      <c r="I59">
        <f>IF('reken 1'!I59&gt;2%,1,0)</f>
        <v>0</v>
      </c>
      <c r="J59">
        <f>IF('reken 1'!J59&gt;2%,1,0)</f>
        <v>1</v>
      </c>
      <c r="K59">
        <f>IF('reken 1'!K59&gt;2%,1,0)</f>
        <v>0</v>
      </c>
      <c r="L59">
        <f>IF('reken 1'!L59&gt;2%,1,0)</f>
        <v>0</v>
      </c>
      <c r="M59">
        <f>IF('reken 1'!M59&gt;2%,1,0)</f>
        <v>0</v>
      </c>
      <c r="N59">
        <f>IF('reken 1'!N59&gt;2%,1,0)</f>
        <v>1</v>
      </c>
      <c r="O59" s="48">
        <f t="shared" si="0"/>
        <v>2</v>
      </c>
      <c r="P59">
        <f>IF('reken 1'!O59&gt;2%,1,0)</f>
        <v>0</v>
      </c>
      <c r="Q59">
        <f>IF('reken 1'!P59&gt;2%,1,0)</f>
        <v>0</v>
      </c>
      <c r="R59">
        <f>IF('reken 1'!Q59&gt;2%,1,0)</f>
        <v>0</v>
      </c>
      <c r="S59">
        <f>IF('reken 1'!R59&gt;2%,1,0)</f>
        <v>0</v>
      </c>
      <c r="T59">
        <f>IF('reken 1'!S59&gt;2%,1,0)</f>
        <v>0</v>
      </c>
      <c r="U59">
        <f>IF('reken 1'!T59&gt;2%,1,0)</f>
        <v>0</v>
      </c>
      <c r="V59">
        <f>IF('reken 1'!U59&gt;2%,1,0)</f>
        <v>0</v>
      </c>
      <c r="W59">
        <f>IF('reken 1'!V59&gt;2%,1,0)</f>
        <v>0</v>
      </c>
      <c r="X59">
        <f>IF('reken 1'!W59&gt;2%,1,0)</f>
        <v>0</v>
      </c>
      <c r="Y59">
        <f>IF('reken 1'!X59&gt;2%,1,0)</f>
        <v>0</v>
      </c>
      <c r="Z59">
        <f>IF('reken 1'!Y59&gt;2%,1,0)</f>
        <v>0</v>
      </c>
      <c r="AA59" s="48">
        <f t="shared" si="1"/>
        <v>0</v>
      </c>
      <c r="AB59">
        <f>IF('reken 1'!Z59,1,0)</f>
        <v>0</v>
      </c>
      <c r="AC59">
        <f>IF('reken 1'!AA59,1,0)</f>
        <v>0</v>
      </c>
      <c r="AD59">
        <f>IF('reken 1'!AB59,1,0)</f>
        <v>0</v>
      </c>
      <c r="AE59">
        <f>IF('reken 1'!AC59,1,0)</f>
        <v>0</v>
      </c>
      <c r="AF59">
        <f>IF('reken 1'!AD59,1,0)</f>
        <v>0</v>
      </c>
      <c r="AG59">
        <f>IF('reken 1'!AE59,1,0)</f>
        <v>1</v>
      </c>
      <c r="AH59">
        <f>IF('reken 1'!AF59,1,0)</f>
        <v>0</v>
      </c>
      <c r="AI59">
        <f>IF('reken 1'!AG59,1,0)</f>
        <v>0</v>
      </c>
      <c r="AJ59">
        <f>IF('reken 1'!AH59,1,0)</f>
        <v>0</v>
      </c>
      <c r="AK59">
        <f>IF('reken 1'!AI59,1,0)</f>
        <v>1</v>
      </c>
      <c r="AL59">
        <f>IF('reken 1'!AJ59,1,0)</f>
        <v>0</v>
      </c>
      <c r="AM59" s="48">
        <f t="shared" si="2"/>
        <v>2</v>
      </c>
      <c r="AN59">
        <f t="shared" si="3"/>
        <v>4</v>
      </c>
      <c r="AO59" s="1" t="s">
        <v>84</v>
      </c>
      <c r="AQ59" s="226">
        <v>18</v>
      </c>
      <c r="AR59" s="1" t="s">
        <v>83</v>
      </c>
    </row>
    <row r="60" spans="1:44" x14ac:dyDescent="0.25">
      <c r="A60" s="4" t="s">
        <v>5</v>
      </c>
      <c r="B60">
        <f>IF('reken 1'!B60&gt;2%,1,0)</f>
        <v>1</v>
      </c>
      <c r="C60">
        <f>IF('reken 1'!C60&gt;2%,1,0)</f>
        <v>1</v>
      </c>
      <c r="D60">
        <f>IF('reken 1'!D60&gt;2%,1,0)</f>
        <v>1</v>
      </c>
      <c r="E60">
        <f>IF('reken 1'!E60&gt;2%,1,0)</f>
        <v>1</v>
      </c>
      <c r="F60">
        <f>IF('reken 1'!F60&gt;2%,1,0)</f>
        <v>1</v>
      </c>
      <c r="G60">
        <f>IF('reken 1'!G60&gt;2%,1,0)</f>
        <v>1</v>
      </c>
      <c r="H60">
        <f>IF('reken 1'!H60&gt;2%,1,0)</f>
        <v>1</v>
      </c>
      <c r="I60">
        <f>IF('reken 1'!I60&gt;2%,1,0)</f>
        <v>0</v>
      </c>
      <c r="J60">
        <f>IF('reken 1'!J60&gt;2%,1,0)</f>
        <v>1</v>
      </c>
      <c r="K60">
        <f>IF('reken 1'!K60&gt;2%,1,0)</f>
        <v>1</v>
      </c>
      <c r="L60">
        <f>IF('reken 1'!L60&gt;2%,1,0)</f>
        <v>1</v>
      </c>
      <c r="M60">
        <f>IF('reken 1'!M60&gt;2%,1,0)</f>
        <v>0</v>
      </c>
      <c r="N60">
        <f>IF('reken 1'!N60&gt;2%,1,0)</f>
        <v>1</v>
      </c>
      <c r="O60" s="48">
        <f t="shared" si="0"/>
        <v>11</v>
      </c>
      <c r="P60">
        <f>IF('reken 1'!O60&gt;2%,1,0)</f>
        <v>1</v>
      </c>
      <c r="Q60">
        <f>IF('reken 1'!P60&gt;2%,1,0)</f>
        <v>1</v>
      </c>
      <c r="R60">
        <f>IF('reken 1'!Q60&gt;2%,1,0)</f>
        <v>1</v>
      </c>
      <c r="S60">
        <f>IF('reken 1'!R60&gt;2%,1,0)</f>
        <v>1</v>
      </c>
      <c r="T60">
        <f>IF('reken 1'!S60&gt;2%,1,0)</f>
        <v>1</v>
      </c>
      <c r="U60">
        <f>IF('reken 1'!T60&gt;2%,1,0)</f>
        <v>1</v>
      </c>
      <c r="V60">
        <f>IF('reken 1'!U60&gt;2%,1,0)</f>
        <v>1</v>
      </c>
      <c r="W60">
        <f>IF('reken 1'!V60&gt;2%,1,0)</f>
        <v>1</v>
      </c>
      <c r="X60">
        <f>IF('reken 1'!W60&gt;2%,1,0)</f>
        <v>1</v>
      </c>
      <c r="Y60">
        <f>IF('reken 1'!X60&gt;2%,1,0)</f>
        <v>1</v>
      </c>
      <c r="Z60">
        <f>IF('reken 1'!Y60&gt;2%,1,0)</f>
        <v>1</v>
      </c>
      <c r="AA60" s="48">
        <f t="shared" si="1"/>
        <v>11</v>
      </c>
      <c r="AB60">
        <f>IF('reken 1'!Z60,1,0)</f>
        <v>1</v>
      </c>
      <c r="AC60">
        <f>IF('reken 1'!AA60,1,0)</f>
        <v>1</v>
      </c>
      <c r="AD60">
        <f>IF('reken 1'!AB60,1,0)</f>
        <v>1</v>
      </c>
      <c r="AE60">
        <f>IF('reken 1'!AC60,1,0)</f>
        <v>1</v>
      </c>
      <c r="AF60">
        <f>IF('reken 1'!AD60,1,0)</f>
        <v>0</v>
      </c>
      <c r="AG60">
        <f>IF('reken 1'!AE60,1,0)</f>
        <v>1</v>
      </c>
      <c r="AH60">
        <f>IF('reken 1'!AF60,1,0)</f>
        <v>1</v>
      </c>
      <c r="AI60">
        <f>IF('reken 1'!AG60,1,0)</f>
        <v>1</v>
      </c>
      <c r="AJ60">
        <f>IF('reken 1'!AH60,1,0)</f>
        <v>1</v>
      </c>
      <c r="AK60">
        <f>IF('reken 1'!AI60,1,0)</f>
        <v>1</v>
      </c>
      <c r="AL60">
        <f>IF('reken 1'!AJ60,1,0)</f>
        <v>1</v>
      </c>
      <c r="AM60" s="48">
        <f t="shared" si="2"/>
        <v>10</v>
      </c>
      <c r="AN60">
        <f t="shared" si="3"/>
        <v>32</v>
      </c>
      <c r="AO60" s="4" t="s">
        <v>5</v>
      </c>
      <c r="AQ60" s="226">
        <v>18</v>
      </c>
      <c r="AR60" s="26" t="s">
        <v>14</v>
      </c>
    </row>
    <row r="61" spans="1:44" x14ac:dyDescent="0.25">
      <c r="A61" s="4" t="s">
        <v>88</v>
      </c>
      <c r="B61">
        <f>IF('reken 1'!B61&gt;2%,1,0)</f>
        <v>1</v>
      </c>
      <c r="C61">
        <f>IF('reken 1'!C61&gt;2%,1,0)</f>
        <v>1</v>
      </c>
      <c r="D61">
        <f>IF('reken 1'!D61&gt;2%,1,0)</f>
        <v>1</v>
      </c>
      <c r="E61">
        <f>IF('reken 1'!E61&gt;2%,1,0)</f>
        <v>1</v>
      </c>
      <c r="F61">
        <f>IF('reken 1'!F61&gt;2%,1,0)</f>
        <v>1</v>
      </c>
      <c r="G61">
        <f>IF('reken 1'!G61&gt;2%,1,0)</f>
        <v>1</v>
      </c>
      <c r="H61">
        <f>IF('reken 1'!H61&gt;2%,1,0)</f>
        <v>1</v>
      </c>
      <c r="I61">
        <f>IF('reken 1'!I61&gt;2%,1,0)</f>
        <v>1</v>
      </c>
      <c r="J61">
        <f>IF('reken 1'!J61&gt;2%,1,0)</f>
        <v>1</v>
      </c>
      <c r="K61">
        <f>IF('reken 1'!K61&gt;2%,1,0)</f>
        <v>1</v>
      </c>
      <c r="L61">
        <f>IF('reken 1'!L61&gt;2%,1,0)</f>
        <v>0</v>
      </c>
      <c r="M61">
        <f>IF('reken 1'!M61&gt;2%,1,0)</f>
        <v>1</v>
      </c>
      <c r="N61">
        <f>IF('reken 1'!N61&gt;2%,1,0)</f>
        <v>0</v>
      </c>
      <c r="O61" s="48">
        <f t="shared" si="0"/>
        <v>11</v>
      </c>
      <c r="P61">
        <f>IF('reken 1'!O61&gt;2%,1,0)</f>
        <v>1</v>
      </c>
      <c r="Q61">
        <f>IF('reken 1'!P61&gt;2%,1,0)</f>
        <v>1</v>
      </c>
      <c r="R61">
        <f>IF('reken 1'!Q61&gt;2%,1,0)</f>
        <v>1</v>
      </c>
      <c r="S61">
        <f>IF('reken 1'!R61&gt;2%,1,0)</f>
        <v>1</v>
      </c>
      <c r="T61">
        <f>IF('reken 1'!S61&gt;2%,1,0)</f>
        <v>1</v>
      </c>
      <c r="U61">
        <f>IF('reken 1'!T61&gt;2%,1,0)</f>
        <v>0</v>
      </c>
      <c r="V61">
        <f>IF('reken 1'!U61&gt;2%,1,0)</f>
        <v>1</v>
      </c>
      <c r="W61">
        <f>IF('reken 1'!V61&gt;2%,1,0)</f>
        <v>1</v>
      </c>
      <c r="X61">
        <f>IF('reken 1'!W61&gt;2%,1,0)</f>
        <v>1</v>
      </c>
      <c r="Y61">
        <f>IF('reken 1'!X61&gt;2%,1,0)</f>
        <v>1</v>
      </c>
      <c r="Z61">
        <f>IF('reken 1'!Y61&gt;2%,1,0)</f>
        <v>1</v>
      </c>
      <c r="AA61" s="48">
        <f t="shared" si="1"/>
        <v>10</v>
      </c>
      <c r="AB61">
        <f>IF('reken 1'!Z61,1,0)</f>
        <v>1</v>
      </c>
      <c r="AC61">
        <f>IF('reken 1'!AA61,1,0)</f>
        <v>1</v>
      </c>
      <c r="AD61">
        <f>IF('reken 1'!AB61,1,0)</f>
        <v>1</v>
      </c>
      <c r="AE61">
        <f>IF('reken 1'!AC61,1,0)</f>
        <v>1</v>
      </c>
      <c r="AF61">
        <f>IF('reken 1'!AD61,1,0)</f>
        <v>1</v>
      </c>
      <c r="AG61">
        <f>IF('reken 1'!AE61,1,0)</f>
        <v>1</v>
      </c>
      <c r="AH61">
        <f>IF('reken 1'!AF61,1,0)</f>
        <v>1</v>
      </c>
      <c r="AI61">
        <f>IF('reken 1'!AG61,1,0)</f>
        <v>1</v>
      </c>
      <c r="AJ61">
        <f>IF('reken 1'!AH61,1,0)</f>
        <v>1</v>
      </c>
      <c r="AK61">
        <f>IF('reken 1'!AI61,1,0)</f>
        <v>1</v>
      </c>
      <c r="AL61">
        <f>IF('reken 1'!AJ61,1,0)</f>
        <v>1</v>
      </c>
      <c r="AM61" s="48">
        <f t="shared" si="2"/>
        <v>11</v>
      </c>
      <c r="AN61">
        <f t="shared" si="3"/>
        <v>32</v>
      </c>
      <c r="AO61" s="4" t="s">
        <v>88</v>
      </c>
      <c r="AQ61" s="226">
        <v>19</v>
      </c>
      <c r="AR61" s="4" t="s">
        <v>36</v>
      </c>
    </row>
    <row r="62" spans="1:44" x14ac:dyDescent="0.25">
      <c r="A62" s="4" t="s">
        <v>89</v>
      </c>
      <c r="B62">
        <f>IF('reken 1'!B62&gt;2%,1,0)</f>
        <v>1</v>
      </c>
      <c r="C62">
        <f>IF('reken 1'!C62&gt;2%,1,0)</f>
        <v>1</v>
      </c>
      <c r="D62">
        <f>IF('reken 1'!D62&gt;2%,1,0)</f>
        <v>1</v>
      </c>
      <c r="E62">
        <f>IF('reken 1'!E62&gt;2%,1,0)</f>
        <v>1</v>
      </c>
      <c r="F62">
        <f>IF('reken 1'!F62&gt;2%,1,0)</f>
        <v>1</v>
      </c>
      <c r="G62">
        <f>IF('reken 1'!G62&gt;2%,1,0)</f>
        <v>1</v>
      </c>
      <c r="H62">
        <f>IF('reken 1'!H62&gt;2%,1,0)</f>
        <v>1</v>
      </c>
      <c r="I62">
        <f>IF('reken 1'!I62&gt;2%,1,0)</f>
        <v>1</v>
      </c>
      <c r="J62">
        <f>IF('reken 1'!J62&gt;2%,1,0)</f>
        <v>1</v>
      </c>
      <c r="K62">
        <f>IF('reken 1'!K62&gt;2%,1,0)</f>
        <v>1</v>
      </c>
      <c r="L62">
        <f>IF('reken 1'!L62&gt;2%,1,0)</f>
        <v>1</v>
      </c>
      <c r="M62">
        <f>IF('reken 1'!M62&gt;2%,1,0)</f>
        <v>1</v>
      </c>
      <c r="N62">
        <f>IF('reken 1'!N62&gt;2%,1,0)</f>
        <v>0</v>
      </c>
      <c r="O62" s="48">
        <f t="shared" si="0"/>
        <v>12</v>
      </c>
      <c r="P62">
        <f>IF('reken 1'!O62&gt;2%,1,0)</f>
        <v>1</v>
      </c>
      <c r="Q62">
        <f>IF('reken 1'!P62&gt;2%,1,0)</f>
        <v>1</v>
      </c>
      <c r="R62">
        <f>IF('reken 1'!Q62&gt;2%,1,0)</f>
        <v>1</v>
      </c>
      <c r="S62">
        <f>IF('reken 1'!R62&gt;2%,1,0)</f>
        <v>1</v>
      </c>
      <c r="T62">
        <f>IF('reken 1'!S62&gt;2%,1,0)</f>
        <v>1</v>
      </c>
      <c r="U62">
        <f>IF('reken 1'!T62&gt;2%,1,0)</f>
        <v>0</v>
      </c>
      <c r="V62">
        <f>IF('reken 1'!U62&gt;2%,1,0)</f>
        <v>1</v>
      </c>
      <c r="W62">
        <f>IF('reken 1'!V62&gt;2%,1,0)</f>
        <v>1</v>
      </c>
      <c r="X62">
        <f>IF('reken 1'!W62&gt;2%,1,0)</f>
        <v>1</v>
      </c>
      <c r="Y62">
        <f>IF('reken 1'!X62&gt;2%,1,0)</f>
        <v>1</v>
      </c>
      <c r="Z62">
        <f>IF('reken 1'!Y62&gt;2%,1,0)</f>
        <v>1</v>
      </c>
      <c r="AA62" s="48">
        <f t="shared" si="1"/>
        <v>10</v>
      </c>
      <c r="AB62">
        <f>IF('reken 1'!Z62,1,0)</f>
        <v>1</v>
      </c>
      <c r="AC62">
        <f>IF('reken 1'!AA62,1,0)</f>
        <v>1</v>
      </c>
      <c r="AD62">
        <f>IF('reken 1'!AB62,1,0)</f>
        <v>1</v>
      </c>
      <c r="AE62">
        <f>IF('reken 1'!AC62,1,0)</f>
        <v>1</v>
      </c>
      <c r="AF62">
        <f>IF('reken 1'!AD62,1,0)</f>
        <v>1</v>
      </c>
      <c r="AG62">
        <f>IF('reken 1'!AE62,1,0)</f>
        <v>1</v>
      </c>
      <c r="AH62">
        <f>IF('reken 1'!AF62,1,0)</f>
        <v>1</v>
      </c>
      <c r="AI62">
        <f>IF('reken 1'!AG62,1,0)</f>
        <v>1</v>
      </c>
      <c r="AJ62">
        <f>IF('reken 1'!AH62,1,0)</f>
        <v>1</v>
      </c>
      <c r="AK62">
        <f>IF('reken 1'!AI62,1,0)</f>
        <v>1</v>
      </c>
      <c r="AL62">
        <f>IF('reken 1'!AJ62,1,0)</f>
        <v>1</v>
      </c>
      <c r="AM62" s="48">
        <f t="shared" si="2"/>
        <v>11</v>
      </c>
      <c r="AN62">
        <f t="shared" si="3"/>
        <v>33</v>
      </c>
      <c r="AO62" s="4" t="s">
        <v>89</v>
      </c>
      <c r="AQ62" s="226">
        <v>19</v>
      </c>
      <c r="AR62" s="26" t="s">
        <v>19</v>
      </c>
    </row>
    <row r="63" spans="1:44" x14ac:dyDescent="0.25">
      <c r="A63" s="15" t="s">
        <v>69</v>
      </c>
      <c r="B63">
        <f>IF('reken 1'!B63&gt;2%,1,0)</f>
        <v>0</v>
      </c>
      <c r="C63">
        <f>IF('reken 1'!C63&gt;2%,1,0)</f>
        <v>0</v>
      </c>
      <c r="D63">
        <f>IF('reken 1'!D63&gt;2%,1,0)</f>
        <v>0</v>
      </c>
      <c r="E63">
        <f>IF('reken 1'!E63&gt;2%,1,0)</f>
        <v>0</v>
      </c>
      <c r="F63">
        <f>IF('reken 1'!F63&gt;2%,1,0)</f>
        <v>0</v>
      </c>
      <c r="G63">
        <f>IF('reken 1'!G63&gt;2%,1,0)</f>
        <v>0</v>
      </c>
      <c r="H63">
        <f>IF('reken 1'!H63&gt;2%,1,0)</f>
        <v>0</v>
      </c>
      <c r="I63">
        <f>IF('reken 1'!I63&gt;2%,1,0)</f>
        <v>0</v>
      </c>
      <c r="J63">
        <f>IF('reken 1'!J63&gt;2%,1,0)</f>
        <v>1</v>
      </c>
      <c r="K63">
        <f>IF('reken 1'!K63&gt;2%,1,0)</f>
        <v>1</v>
      </c>
      <c r="L63">
        <f>IF('reken 1'!L63&gt;2%,1,0)</f>
        <v>0</v>
      </c>
      <c r="M63">
        <f>IF('reken 1'!M63&gt;2%,1,0)</f>
        <v>0</v>
      </c>
      <c r="N63">
        <f>IF('reken 1'!N63&gt;2%,1,0)</f>
        <v>0</v>
      </c>
      <c r="O63" s="48">
        <f t="shared" si="0"/>
        <v>2</v>
      </c>
      <c r="P63">
        <f>IF('reken 1'!O63&gt;2%,1,0)</f>
        <v>0</v>
      </c>
      <c r="Q63">
        <f>IF('reken 1'!P63&gt;2%,1,0)</f>
        <v>0</v>
      </c>
      <c r="R63">
        <f>IF('reken 1'!Q63&gt;2%,1,0)</f>
        <v>0</v>
      </c>
      <c r="S63">
        <f>IF('reken 1'!R63&gt;2%,1,0)</f>
        <v>0</v>
      </c>
      <c r="T63">
        <f>IF('reken 1'!S63&gt;2%,1,0)</f>
        <v>1</v>
      </c>
      <c r="U63">
        <f>IF('reken 1'!T63&gt;2%,1,0)</f>
        <v>0</v>
      </c>
      <c r="V63">
        <f>IF('reken 1'!U63&gt;2%,1,0)</f>
        <v>0</v>
      </c>
      <c r="W63">
        <f>IF('reken 1'!V63&gt;2%,1,0)</f>
        <v>0</v>
      </c>
      <c r="X63">
        <f>IF('reken 1'!W63&gt;2%,1,0)</f>
        <v>0</v>
      </c>
      <c r="Y63">
        <f>IF('reken 1'!X63&gt;2%,1,0)</f>
        <v>0</v>
      </c>
      <c r="Z63">
        <f>IF('reken 1'!Y63&gt;2%,1,0)</f>
        <v>1</v>
      </c>
      <c r="AA63" s="48">
        <f t="shared" si="1"/>
        <v>2</v>
      </c>
      <c r="AB63">
        <f>IF('reken 1'!Z63,1,0)</f>
        <v>1</v>
      </c>
      <c r="AC63">
        <f>IF('reken 1'!AA63,1,0)</f>
        <v>0</v>
      </c>
      <c r="AD63">
        <f>IF('reken 1'!AB63,1,0)</f>
        <v>1</v>
      </c>
      <c r="AE63">
        <f>IF('reken 1'!AC63,1,0)</f>
        <v>0</v>
      </c>
      <c r="AF63">
        <f>IF('reken 1'!AD63,1,0)</f>
        <v>0</v>
      </c>
      <c r="AG63">
        <f>IF('reken 1'!AE63,1,0)</f>
        <v>0</v>
      </c>
      <c r="AH63">
        <f>IF('reken 1'!AF63,1,0)</f>
        <v>0</v>
      </c>
      <c r="AI63">
        <f>IF('reken 1'!AG63,1,0)</f>
        <v>0</v>
      </c>
      <c r="AJ63">
        <f>IF('reken 1'!AH63,1,0)</f>
        <v>0</v>
      </c>
      <c r="AK63">
        <f>IF('reken 1'!AI63,1,0)</f>
        <v>0</v>
      </c>
      <c r="AL63">
        <f>IF('reken 1'!AJ63,1,0)</f>
        <v>0</v>
      </c>
      <c r="AM63" s="48">
        <f t="shared" si="2"/>
        <v>2</v>
      </c>
      <c r="AN63">
        <f t="shared" si="3"/>
        <v>6</v>
      </c>
      <c r="AO63" s="15" t="s">
        <v>69</v>
      </c>
      <c r="AQ63" s="226">
        <v>19</v>
      </c>
      <c r="AR63" s="15" t="s">
        <v>34</v>
      </c>
    </row>
    <row r="64" spans="1:44" x14ac:dyDescent="0.25">
      <c r="A64" s="15" t="s">
        <v>91</v>
      </c>
      <c r="B64">
        <f>IF('reken 1'!B64&gt;2%,1,0)</f>
        <v>0</v>
      </c>
      <c r="C64">
        <f>IF('reken 1'!C64&gt;2%,1,0)</f>
        <v>0</v>
      </c>
      <c r="D64">
        <f>IF('reken 1'!D64&gt;2%,1,0)</f>
        <v>1</v>
      </c>
      <c r="E64">
        <f>IF('reken 1'!E64&gt;2%,1,0)</f>
        <v>1</v>
      </c>
      <c r="F64">
        <f>IF('reken 1'!F64&gt;2%,1,0)</f>
        <v>0</v>
      </c>
      <c r="G64">
        <f>IF('reken 1'!G64&gt;2%,1,0)</f>
        <v>1</v>
      </c>
      <c r="H64">
        <f>IF('reken 1'!H64&gt;2%,1,0)</f>
        <v>1</v>
      </c>
      <c r="I64">
        <f>IF('reken 1'!I64&gt;2%,1,0)</f>
        <v>1</v>
      </c>
      <c r="J64">
        <f>IF('reken 1'!J64&gt;2%,1,0)</f>
        <v>1</v>
      </c>
      <c r="K64">
        <f>IF('reken 1'!K64&gt;2%,1,0)</f>
        <v>1</v>
      </c>
      <c r="L64">
        <f>IF('reken 1'!L64&gt;2%,1,0)</f>
        <v>1</v>
      </c>
      <c r="M64">
        <f>IF('reken 1'!M64&gt;2%,1,0)</f>
        <v>0</v>
      </c>
      <c r="N64">
        <f>IF('reken 1'!N64&gt;2%,1,0)</f>
        <v>1</v>
      </c>
      <c r="O64" s="48">
        <f t="shared" si="0"/>
        <v>9</v>
      </c>
      <c r="P64">
        <f>IF('reken 1'!O64&gt;2%,1,0)</f>
        <v>0</v>
      </c>
      <c r="Q64">
        <f>IF('reken 1'!P64&gt;2%,1,0)</f>
        <v>0</v>
      </c>
      <c r="R64">
        <f>IF('reken 1'!Q64&gt;2%,1,0)</f>
        <v>0</v>
      </c>
      <c r="S64">
        <f>IF('reken 1'!R64&gt;2%,1,0)</f>
        <v>0</v>
      </c>
      <c r="T64">
        <f>IF('reken 1'!S64&gt;2%,1,0)</f>
        <v>1</v>
      </c>
      <c r="U64">
        <f>IF('reken 1'!T64&gt;2%,1,0)</f>
        <v>1</v>
      </c>
      <c r="V64">
        <f>IF('reken 1'!U64&gt;2%,1,0)</f>
        <v>1</v>
      </c>
      <c r="W64">
        <f>IF('reken 1'!V64&gt;2%,1,0)</f>
        <v>1</v>
      </c>
      <c r="X64">
        <f>IF('reken 1'!W64&gt;2%,1,0)</f>
        <v>1</v>
      </c>
      <c r="Y64">
        <f>IF('reken 1'!X64&gt;2%,1,0)</f>
        <v>1</v>
      </c>
      <c r="Z64">
        <f>IF('reken 1'!Y64&gt;2%,1,0)</f>
        <v>1</v>
      </c>
      <c r="AA64" s="48">
        <f t="shared" si="1"/>
        <v>7</v>
      </c>
      <c r="AB64">
        <f>IF('reken 1'!Z64,1,0)</f>
        <v>1</v>
      </c>
      <c r="AC64">
        <f>IF('reken 1'!AA64,1,0)</f>
        <v>1</v>
      </c>
      <c r="AD64">
        <f>IF('reken 1'!AB64,1,0)</f>
        <v>0</v>
      </c>
      <c r="AE64">
        <f>IF('reken 1'!AC64,1,0)</f>
        <v>1</v>
      </c>
      <c r="AF64">
        <f>IF('reken 1'!AD64,1,0)</f>
        <v>1</v>
      </c>
      <c r="AG64">
        <f>IF('reken 1'!AE64,1,0)</f>
        <v>1</v>
      </c>
      <c r="AH64">
        <f>IF('reken 1'!AF64,1,0)</f>
        <v>1</v>
      </c>
      <c r="AI64">
        <f>IF('reken 1'!AG64,1,0)</f>
        <v>1</v>
      </c>
      <c r="AJ64">
        <f>IF('reken 1'!AH64,1,0)</f>
        <v>1</v>
      </c>
      <c r="AK64">
        <f>IF('reken 1'!AI64,1,0)</f>
        <v>1</v>
      </c>
      <c r="AL64">
        <f>IF('reken 1'!AJ64,1,0)</f>
        <v>1</v>
      </c>
      <c r="AM64" s="48">
        <f t="shared" si="2"/>
        <v>10</v>
      </c>
      <c r="AN64">
        <f t="shared" si="3"/>
        <v>26</v>
      </c>
      <c r="AO64" s="15" t="s">
        <v>91</v>
      </c>
      <c r="AQ64" s="226">
        <v>19</v>
      </c>
      <c r="AR64" s="26" t="s">
        <v>76</v>
      </c>
    </row>
    <row r="65" spans="1:44" x14ac:dyDescent="0.25">
      <c r="A65" s="26" t="s">
        <v>4</v>
      </c>
      <c r="B65">
        <f>IF('reken 1'!B65&gt;2%,1,0)</f>
        <v>1</v>
      </c>
      <c r="C65">
        <f>IF('reken 1'!C65&gt;2%,1,0)</f>
        <v>1</v>
      </c>
      <c r="D65">
        <f>IF('reken 1'!D65&gt;2%,1,0)</f>
        <v>1</v>
      </c>
      <c r="E65">
        <f>IF('reken 1'!E65&gt;2%,1,0)</f>
        <v>1</v>
      </c>
      <c r="F65">
        <f>IF('reken 1'!F65&gt;2%,1,0)</f>
        <v>1</v>
      </c>
      <c r="G65">
        <f>IF('reken 1'!G65&gt;2%,1,0)</f>
        <v>1</v>
      </c>
      <c r="H65">
        <f>IF('reken 1'!H65&gt;2%,1,0)</f>
        <v>1</v>
      </c>
      <c r="I65">
        <f>IF('reken 1'!I65&gt;2%,1,0)</f>
        <v>1</v>
      </c>
      <c r="J65">
        <f>IF('reken 1'!J65&gt;2%,1,0)</f>
        <v>1</v>
      </c>
      <c r="K65">
        <f>IF('reken 1'!K65&gt;2%,1,0)</f>
        <v>1</v>
      </c>
      <c r="L65">
        <f>IF('reken 1'!L65&gt;2%,1,0)</f>
        <v>1</v>
      </c>
      <c r="M65">
        <f>IF('reken 1'!M65&gt;2%,1,0)</f>
        <v>0</v>
      </c>
      <c r="N65">
        <f>IF('reken 1'!N65&gt;2%,1,0)</f>
        <v>1</v>
      </c>
      <c r="O65" s="48">
        <f t="shared" si="0"/>
        <v>12</v>
      </c>
      <c r="P65">
        <f>IF('reken 1'!O65&gt;2%,1,0)</f>
        <v>0</v>
      </c>
      <c r="Q65">
        <f>IF('reken 1'!P65&gt;2%,1,0)</f>
        <v>0</v>
      </c>
      <c r="R65">
        <f>IF('reken 1'!Q65&gt;2%,1,0)</f>
        <v>1</v>
      </c>
      <c r="S65">
        <f>IF('reken 1'!R65&gt;2%,1,0)</f>
        <v>1</v>
      </c>
      <c r="T65">
        <f>IF('reken 1'!S65&gt;2%,1,0)</f>
        <v>1</v>
      </c>
      <c r="U65">
        <f>IF('reken 1'!T65&gt;2%,1,0)</f>
        <v>0</v>
      </c>
      <c r="V65">
        <f>IF('reken 1'!U65&gt;2%,1,0)</f>
        <v>0</v>
      </c>
      <c r="W65">
        <f>IF('reken 1'!V65&gt;2%,1,0)</f>
        <v>0</v>
      </c>
      <c r="X65">
        <f>IF('reken 1'!W65&gt;2%,1,0)</f>
        <v>0</v>
      </c>
      <c r="Y65">
        <f>IF('reken 1'!X65&gt;2%,1,0)</f>
        <v>1</v>
      </c>
      <c r="Z65">
        <f>IF('reken 1'!Y65&gt;2%,1,0)</f>
        <v>1</v>
      </c>
      <c r="AA65" s="48">
        <f t="shared" si="1"/>
        <v>5</v>
      </c>
      <c r="AB65">
        <f>IF('reken 1'!Z65,1,0)</f>
        <v>1</v>
      </c>
      <c r="AC65">
        <f>IF('reken 1'!AA65,1,0)</f>
        <v>1</v>
      </c>
      <c r="AD65">
        <f>IF('reken 1'!AB65,1,0)</f>
        <v>1</v>
      </c>
      <c r="AE65">
        <f>IF('reken 1'!AC65,1,0)</f>
        <v>0</v>
      </c>
      <c r="AF65">
        <f>IF('reken 1'!AD65,1,0)</f>
        <v>1</v>
      </c>
      <c r="AG65">
        <f>IF('reken 1'!AE65,1,0)</f>
        <v>1</v>
      </c>
      <c r="AH65">
        <f>IF('reken 1'!AF65,1,0)</f>
        <v>1</v>
      </c>
      <c r="AI65">
        <f>IF('reken 1'!AG65,1,0)</f>
        <v>1</v>
      </c>
      <c r="AJ65">
        <f>IF('reken 1'!AH65,1,0)</f>
        <v>1</v>
      </c>
      <c r="AK65">
        <f>IF('reken 1'!AI65,1,0)</f>
        <v>1</v>
      </c>
      <c r="AL65">
        <f>IF('reken 1'!AJ65,1,0)</f>
        <v>1</v>
      </c>
      <c r="AM65" s="48">
        <f t="shared" si="2"/>
        <v>10</v>
      </c>
      <c r="AN65">
        <f t="shared" si="3"/>
        <v>27</v>
      </c>
      <c r="AO65" s="26" t="s">
        <v>4</v>
      </c>
      <c r="AQ65" s="226">
        <v>19</v>
      </c>
      <c r="AR65" s="26" t="s">
        <v>33</v>
      </c>
    </row>
    <row r="66" spans="1:44" x14ac:dyDescent="0.25">
      <c r="A66" s="26" t="s">
        <v>93</v>
      </c>
      <c r="B66">
        <f>IF('reken 1'!B66&gt;2%,1,0)</f>
        <v>0</v>
      </c>
      <c r="C66">
        <f>IF('reken 1'!C66&gt;2%,1,0)</f>
        <v>1</v>
      </c>
      <c r="D66">
        <f>IF('reken 1'!D66&gt;2%,1,0)</f>
        <v>1</v>
      </c>
      <c r="E66">
        <f>IF('reken 1'!E66&gt;2%,1,0)</f>
        <v>1</v>
      </c>
      <c r="F66">
        <f>IF('reken 1'!F66&gt;2%,1,0)</f>
        <v>0</v>
      </c>
      <c r="G66">
        <f>IF('reken 1'!G66&gt;2%,1,0)</f>
        <v>1</v>
      </c>
      <c r="H66">
        <f>IF('reken 1'!H66&gt;2%,1,0)</f>
        <v>1</v>
      </c>
      <c r="I66">
        <f>IF('reken 1'!I66&gt;2%,1,0)</f>
        <v>1</v>
      </c>
      <c r="J66">
        <f>IF('reken 1'!J66&gt;2%,1,0)</f>
        <v>1</v>
      </c>
      <c r="K66">
        <f>IF('reken 1'!K66&gt;2%,1,0)</f>
        <v>1</v>
      </c>
      <c r="L66">
        <f>IF('reken 1'!L66&gt;2%,1,0)</f>
        <v>0</v>
      </c>
      <c r="M66">
        <f>IF('reken 1'!M66&gt;2%,1,0)</f>
        <v>0</v>
      </c>
      <c r="N66">
        <f>IF('reken 1'!N66&gt;2%,1,0)</f>
        <v>1</v>
      </c>
      <c r="O66" s="48">
        <f t="shared" si="0"/>
        <v>9</v>
      </c>
      <c r="P66">
        <f>IF('reken 1'!O66&gt;2%,1,0)</f>
        <v>1</v>
      </c>
      <c r="Q66">
        <f>IF('reken 1'!P66&gt;2%,1,0)</f>
        <v>1</v>
      </c>
      <c r="R66">
        <f>IF('reken 1'!Q66&gt;2%,1,0)</f>
        <v>1</v>
      </c>
      <c r="S66">
        <f>IF('reken 1'!R66&gt;2%,1,0)</f>
        <v>1</v>
      </c>
      <c r="T66">
        <f>IF('reken 1'!S66&gt;2%,1,0)</f>
        <v>1</v>
      </c>
      <c r="U66">
        <f>IF('reken 1'!T66&gt;2%,1,0)</f>
        <v>1</v>
      </c>
      <c r="V66">
        <f>IF('reken 1'!U66&gt;2%,1,0)</f>
        <v>1</v>
      </c>
      <c r="W66">
        <f>IF('reken 1'!V66&gt;2%,1,0)</f>
        <v>1</v>
      </c>
      <c r="X66">
        <f>IF('reken 1'!W66&gt;2%,1,0)</f>
        <v>1</v>
      </c>
      <c r="Y66">
        <f>IF('reken 1'!X66&gt;2%,1,0)</f>
        <v>1</v>
      </c>
      <c r="Z66">
        <f>IF('reken 1'!Y66&gt;2%,1,0)</f>
        <v>1</v>
      </c>
      <c r="AA66" s="48">
        <f t="shared" si="1"/>
        <v>11</v>
      </c>
      <c r="AB66">
        <f>IF('reken 1'!Z66,1,0)</f>
        <v>1</v>
      </c>
      <c r="AC66">
        <f>IF('reken 1'!AA66,1,0)</f>
        <v>1</v>
      </c>
      <c r="AD66">
        <f>IF('reken 1'!AB66,1,0)</f>
        <v>1</v>
      </c>
      <c r="AE66">
        <f>IF('reken 1'!AC66,1,0)</f>
        <v>1</v>
      </c>
      <c r="AF66">
        <f>IF('reken 1'!AD66,1,0)</f>
        <v>1</v>
      </c>
      <c r="AG66">
        <f>IF('reken 1'!AE66,1,0)</f>
        <v>1</v>
      </c>
      <c r="AH66">
        <f>IF('reken 1'!AF66,1,0)</f>
        <v>1</v>
      </c>
      <c r="AI66">
        <f>IF('reken 1'!AG66,1,0)</f>
        <v>1</v>
      </c>
      <c r="AJ66">
        <f>IF('reken 1'!AH66,1,0)</f>
        <v>1</v>
      </c>
      <c r="AK66">
        <f>IF('reken 1'!AI66,1,0)</f>
        <v>1</v>
      </c>
      <c r="AL66">
        <f>IF('reken 1'!AJ66,1,0)</f>
        <v>1</v>
      </c>
      <c r="AM66" s="48">
        <f t="shared" si="2"/>
        <v>11</v>
      </c>
      <c r="AN66">
        <f t="shared" si="3"/>
        <v>31</v>
      </c>
      <c r="AO66" s="26" t="s">
        <v>93</v>
      </c>
      <c r="AQ66" s="226">
        <v>20</v>
      </c>
      <c r="AR66" s="26" t="s">
        <v>61</v>
      </c>
    </row>
    <row r="67" spans="1:44" ht="15.75" thickBot="1" x14ac:dyDescent="0.3">
      <c r="A67" s="1" t="s">
        <v>95</v>
      </c>
      <c r="B67">
        <f>IF('reken 1'!B67&gt;2%,1,0)</f>
        <v>0</v>
      </c>
      <c r="C67">
        <f>IF('reken 1'!C67&gt;2%,1,0)</f>
        <v>0</v>
      </c>
      <c r="D67">
        <f>IF('reken 1'!D67&gt;2%,1,0)</f>
        <v>1</v>
      </c>
      <c r="E67">
        <f>IF('reken 1'!E67&gt;2%,1,0)</f>
        <v>1</v>
      </c>
      <c r="F67">
        <f>IF('reken 1'!F67&gt;2%,1,0)</f>
        <v>0</v>
      </c>
      <c r="G67">
        <f>IF('reken 1'!G67&gt;2%,1,0)</f>
        <v>1</v>
      </c>
      <c r="H67">
        <f>IF('reken 1'!H67&gt;2%,1,0)</f>
        <v>1</v>
      </c>
      <c r="I67">
        <f>IF('reken 1'!I67&gt;2%,1,0)</f>
        <v>1</v>
      </c>
      <c r="J67">
        <f>IF('reken 1'!J67&gt;2%,1,0)</f>
        <v>0</v>
      </c>
      <c r="K67">
        <f>IF('reken 1'!K67&gt;2%,1,0)</f>
        <v>1</v>
      </c>
      <c r="L67">
        <f>IF('reken 1'!L67&gt;2%,1,0)</f>
        <v>1</v>
      </c>
      <c r="M67">
        <f>IF('reken 1'!M67&gt;2%,1,0)</f>
        <v>1</v>
      </c>
      <c r="N67">
        <f>IF('reken 1'!N67&gt;2%,1,0)</f>
        <v>0</v>
      </c>
      <c r="O67" s="48">
        <f t="shared" ref="O67:O109" si="6">SUM(B67:N67)</f>
        <v>8</v>
      </c>
      <c r="P67">
        <f>IF('reken 1'!O67&gt;2%,1,0)</f>
        <v>1</v>
      </c>
      <c r="Q67">
        <f>IF('reken 1'!P67&gt;2%,1,0)</f>
        <v>1</v>
      </c>
      <c r="R67">
        <f>IF('reken 1'!Q67&gt;2%,1,0)</f>
        <v>1</v>
      </c>
      <c r="S67">
        <f>IF('reken 1'!R67&gt;2%,1,0)</f>
        <v>0</v>
      </c>
      <c r="T67">
        <f>IF('reken 1'!S67&gt;2%,1,0)</f>
        <v>1</v>
      </c>
      <c r="U67">
        <f>IF('reken 1'!T67&gt;2%,1,0)</f>
        <v>1</v>
      </c>
      <c r="V67">
        <f>IF('reken 1'!U67&gt;2%,1,0)</f>
        <v>1</v>
      </c>
      <c r="W67">
        <f>IF('reken 1'!V67&gt;2%,1,0)</f>
        <v>1</v>
      </c>
      <c r="X67">
        <f>IF('reken 1'!W67&gt;2%,1,0)</f>
        <v>1</v>
      </c>
      <c r="Y67">
        <f>IF('reken 1'!X67&gt;2%,1,0)</f>
        <v>1</v>
      </c>
      <c r="Z67">
        <f>IF('reken 1'!Y67&gt;2%,1,0)</f>
        <v>1</v>
      </c>
      <c r="AA67" s="48">
        <f t="shared" ref="AA67:AA109" si="7">SUM(P67:Z67)</f>
        <v>10</v>
      </c>
      <c r="AB67">
        <f>IF('reken 1'!Z67,1,0)</f>
        <v>1</v>
      </c>
      <c r="AC67">
        <f>IF('reken 1'!AA67,1,0)</f>
        <v>1</v>
      </c>
      <c r="AD67">
        <f>IF('reken 1'!AB67,1,0)</f>
        <v>0</v>
      </c>
      <c r="AE67">
        <f>IF('reken 1'!AC67,1,0)</f>
        <v>1</v>
      </c>
      <c r="AF67">
        <f>IF('reken 1'!AD67,1,0)</f>
        <v>1</v>
      </c>
      <c r="AG67">
        <f>IF('reken 1'!AE67,1,0)</f>
        <v>1</v>
      </c>
      <c r="AH67">
        <f>IF('reken 1'!AF67,1,0)</f>
        <v>1</v>
      </c>
      <c r="AI67">
        <f>IF('reken 1'!AG67,1,0)</f>
        <v>1</v>
      </c>
      <c r="AJ67">
        <f>IF('reken 1'!AH67,1,0)</f>
        <v>1</v>
      </c>
      <c r="AK67">
        <f>IF('reken 1'!AI67,1,0)</f>
        <v>1</v>
      </c>
      <c r="AL67">
        <f>IF('reken 1'!AJ67,1,0)</f>
        <v>1</v>
      </c>
      <c r="AM67" s="48">
        <f t="shared" ref="AM67:AM109" si="8">SUM(AB67:AL67)</f>
        <v>10</v>
      </c>
      <c r="AN67">
        <f t="shared" ref="AN67:AN109" si="9">(AM67+AA67+O67)</f>
        <v>28</v>
      </c>
      <c r="AO67" s="1" t="s">
        <v>95</v>
      </c>
      <c r="AQ67" s="226">
        <v>21</v>
      </c>
      <c r="AR67" s="1" t="s">
        <v>86</v>
      </c>
    </row>
    <row r="68" spans="1:44" ht="15.75" thickBot="1" x14ac:dyDescent="0.3">
      <c r="A68" s="24" t="s">
        <v>76</v>
      </c>
      <c r="B68">
        <f>IF('reken 1'!B68&gt;2%,1,0)</f>
        <v>1</v>
      </c>
      <c r="C68">
        <f>IF('reken 1'!C68&gt;2%,1,0)</f>
        <v>1</v>
      </c>
      <c r="D68">
        <f>IF('reken 1'!D68&gt;2%,1,0)</f>
        <v>1</v>
      </c>
      <c r="E68">
        <f>IF('reken 1'!E68&gt;2%,1,0)</f>
        <v>1</v>
      </c>
      <c r="F68">
        <f>IF('reken 1'!F68&gt;2%,1,0)</f>
        <v>1</v>
      </c>
      <c r="G68">
        <f>IF('reken 1'!G68&gt;2%,1,0)</f>
        <v>1</v>
      </c>
      <c r="H68">
        <f>IF('reken 1'!H68&gt;2%,1,0)</f>
        <v>0</v>
      </c>
      <c r="I68">
        <f>IF('reken 1'!I68&gt;2%,1,0)</f>
        <v>0</v>
      </c>
      <c r="J68">
        <f>IF('reken 1'!J68&gt;2%,1,0)</f>
        <v>1</v>
      </c>
      <c r="K68">
        <f>IF('reken 1'!K68&gt;2%,1,0)</f>
        <v>1</v>
      </c>
      <c r="L68">
        <f>IF('reken 1'!L68&gt;2%,1,0)</f>
        <v>1</v>
      </c>
      <c r="M68">
        <f>IF('reken 1'!M68&gt;2%,1,0)</f>
        <v>0</v>
      </c>
      <c r="N68">
        <f>IF('reken 1'!N68&gt;2%,1,0)</f>
        <v>1</v>
      </c>
      <c r="O68" s="48">
        <f t="shared" si="6"/>
        <v>10</v>
      </c>
      <c r="P68">
        <f>IF('reken 1'!O68&gt;2%,1,0)</f>
        <v>1</v>
      </c>
      <c r="Q68">
        <f>IF('reken 1'!P68&gt;2%,1,0)</f>
        <v>1</v>
      </c>
      <c r="R68">
        <f>IF('reken 1'!Q68&gt;2%,1,0)</f>
        <v>0</v>
      </c>
      <c r="S68">
        <f>IF('reken 1'!R68&gt;2%,1,0)</f>
        <v>0</v>
      </c>
      <c r="T68">
        <f>IF('reken 1'!S68&gt;2%,1,0)</f>
        <v>0</v>
      </c>
      <c r="U68">
        <f>IF('reken 1'!T68&gt;2%,1,0)</f>
        <v>1</v>
      </c>
      <c r="V68">
        <f>IF('reken 1'!U68&gt;2%,1,0)</f>
        <v>0</v>
      </c>
      <c r="W68">
        <f>IF('reken 1'!V68&gt;2%,1,0)</f>
        <v>0</v>
      </c>
      <c r="X68">
        <f>IF('reken 1'!W68&gt;2%,1,0)</f>
        <v>0</v>
      </c>
      <c r="Y68">
        <f>IF('reken 1'!X68&gt;2%,1,0)</f>
        <v>0</v>
      </c>
      <c r="Z68">
        <f>IF('reken 1'!Y68&gt;2%,1,0)</f>
        <v>0</v>
      </c>
      <c r="AA68" s="48">
        <f t="shared" si="7"/>
        <v>3</v>
      </c>
      <c r="AB68">
        <f>IF('reken 1'!Z68,1,0)</f>
        <v>0</v>
      </c>
      <c r="AC68">
        <f>IF('reken 1'!AA68,1,0)</f>
        <v>0</v>
      </c>
      <c r="AD68">
        <f>IF('reken 1'!AB68,1,0)</f>
        <v>0</v>
      </c>
      <c r="AE68">
        <f>IF('reken 1'!AC68,1,0)</f>
        <v>0</v>
      </c>
      <c r="AF68">
        <f>IF('reken 1'!AD68,1,0)</f>
        <v>0</v>
      </c>
      <c r="AG68">
        <f>IF('reken 1'!AE68,1,0)</f>
        <v>1</v>
      </c>
      <c r="AH68">
        <f>IF('reken 1'!AF68,1,0)</f>
        <v>1</v>
      </c>
      <c r="AI68">
        <f>IF('reken 1'!AG68,1,0)</f>
        <v>1</v>
      </c>
      <c r="AJ68">
        <f>IF('reken 1'!AH68,1,0)</f>
        <v>0</v>
      </c>
      <c r="AK68">
        <f>IF('reken 1'!AI68,1,0)</f>
        <v>1</v>
      </c>
      <c r="AL68">
        <f>IF('reken 1'!AJ68,1,0)</f>
        <v>0</v>
      </c>
      <c r="AM68" s="48">
        <f t="shared" si="8"/>
        <v>4</v>
      </c>
      <c r="AN68">
        <f t="shared" si="9"/>
        <v>17</v>
      </c>
      <c r="AO68" s="24" t="s">
        <v>76</v>
      </c>
      <c r="AQ68" s="226">
        <v>21</v>
      </c>
      <c r="AR68" s="24" t="s">
        <v>26</v>
      </c>
    </row>
    <row r="69" spans="1:44" x14ac:dyDescent="0.25">
      <c r="A69" s="4" t="s">
        <v>63</v>
      </c>
      <c r="B69">
        <f>IF('reken 1'!B69&gt;2%,1,0)</f>
        <v>0</v>
      </c>
      <c r="C69">
        <f>IF('reken 1'!C69&gt;2%,1,0)</f>
        <v>0</v>
      </c>
      <c r="D69">
        <f>IF('reken 1'!D69&gt;2%,1,0)</f>
        <v>0</v>
      </c>
      <c r="E69">
        <f>IF('reken 1'!E69&gt;2%,1,0)</f>
        <v>1</v>
      </c>
      <c r="F69">
        <f>IF('reken 1'!F69&gt;2%,1,0)</f>
        <v>0</v>
      </c>
      <c r="G69">
        <f>IF('reken 1'!G69&gt;2%,1,0)</f>
        <v>0</v>
      </c>
      <c r="H69">
        <f>IF('reken 1'!H69&gt;2%,1,0)</f>
        <v>0</v>
      </c>
      <c r="I69">
        <f>IF('reken 1'!I69&gt;2%,1,0)</f>
        <v>0</v>
      </c>
      <c r="J69">
        <f>IF('reken 1'!J69&gt;2%,1,0)</f>
        <v>0</v>
      </c>
      <c r="K69">
        <f>IF('reken 1'!K69&gt;2%,1,0)</f>
        <v>0</v>
      </c>
      <c r="L69">
        <f>IF('reken 1'!L69&gt;2%,1,0)</f>
        <v>0</v>
      </c>
      <c r="M69">
        <f>IF('reken 1'!M69&gt;2%,1,0)</f>
        <v>0</v>
      </c>
      <c r="N69">
        <f>IF('reken 1'!N69&gt;2%,1,0)</f>
        <v>0</v>
      </c>
      <c r="O69" s="48">
        <f t="shared" si="6"/>
        <v>1</v>
      </c>
      <c r="P69">
        <f>IF('reken 1'!O69&gt;2%,1,0)</f>
        <v>0</v>
      </c>
      <c r="Q69">
        <f>IF('reken 1'!P69&gt;2%,1,0)</f>
        <v>0</v>
      </c>
      <c r="R69">
        <f>IF('reken 1'!Q69&gt;2%,1,0)</f>
        <v>0</v>
      </c>
      <c r="S69">
        <f>IF('reken 1'!R69&gt;2%,1,0)</f>
        <v>0</v>
      </c>
      <c r="T69">
        <f>IF('reken 1'!S69&gt;2%,1,0)</f>
        <v>0</v>
      </c>
      <c r="U69">
        <f>IF('reken 1'!T69&gt;2%,1,0)</f>
        <v>0</v>
      </c>
      <c r="V69">
        <f>IF('reken 1'!U69&gt;2%,1,0)</f>
        <v>0</v>
      </c>
      <c r="W69">
        <f>IF('reken 1'!V69&gt;2%,1,0)</f>
        <v>0</v>
      </c>
      <c r="X69">
        <f>IF('reken 1'!W69&gt;2%,1,0)</f>
        <v>0</v>
      </c>
      <c r="Y69">
        <f>IF('reken 1'!X69&gt;2%,1,0)</f>
        <v>0</v>
      </c>
      <c r="Z69">
        <f>IF('reken 1'!Y69&gt;2%,1,0)</f>
        <v>0</v>
      </c>
      <c r="AA69" s="48">
        <f t="shared" si="7"/>
        <v>0</v>
      </c>
      <c r="AB69">
        <f>IF('reken 1'!Z69,1,0)</f>
        <v>0</v>
      </c>
      <c r="AC69">
        <f>IF('reken 1'!AA69,1,0)</f>
        <v>1</v>
      </c>
      <c r="AD69">
        <f>IF('reken 1'!AB69,1,0)</f>
        <v>1</v>
      </c>
      <c r="AE69">
        <f>IF('reken 1'!AC69,1,0)</f>
        <v>0</v>
      </c>
      <c r="AF69">
        <f>IF('reken 1'!AD69,1,0)</f>
        <v>0</v>
      </c>
      <c r="AG69">
        <f>IF('reken 1'!AE69,1,0)</f>
        <v>0</v>
      </c>
      <c r="AH69">
        <f>IF('reken 1'!AF69,1,0)</f>
        <v>0</v>
      </c>
      <c r="AI69">
        <f>IF('reken 1'!AG69,1,0)</f>
        <v>0</v>
      </c>
      <c r="AJ69">
        <f>IF('reken 1'!AH69,1,0)</f>
        <v>0</v>
      </c>
      <c r="AK69">
        <f>IF('reken 1'!AI69,1,0)</f>
        <v>0</v>
      </c>
      <c r="AL69">
        <f>IF('reken 1'!AJ69,1,0)</f>
        <v>0</v>
      </c>
      <c r="AM69" s="48">
        <f t="shared" si="8"/>
        <v>2</v>
      </c>
      <c r="AN69">
        <f t="shared" si="9"/>
        <v>3</v>
      </c>
      <c r="AO69" s="4" t="s">
        <v>63</v>
      </c>
      <c r="AQ69" s="226">
        <v>21</v>
      </c>
      <c r="AR69" s="38" t="s">
        <v>87</v>
      </c>
    </row>
    <row r="70" spans="1:44" x14ac:dyDescent="0.25">
      <c r="A70" s="4" t="s">
        <v>64</v>
      </c>
      <c r="B70">
        <f>IF('reken 1'!B70&gt;2%,1,0)</f>
        <v>0</v>
      </c>
      <c r="C70">
        <f>IF('reken 1'!C70&gt;2%,1,0)</f>
        <v>0</v>
      </c>
      <c r="D70">
        <f>IF('reken 1'!D70&gt;2%,1,0)</f>
        <v>1</v>
      </c>
      <c r="E70">
        <f>IF('reken 1'!E70&gt;2%,1,0)</f>
        <v>0</v>
      </c>
      <c r="F70">
        <f>IF('reken 1'!F70&gt;2%,1,0)</f>
        <v>0</v>
      </c>
      <c r="G70">
        <f>IF('reken 1'!G70&gt;2%,1,0)</f>
        <v>1</v>
      </c>
      <c r="H70">
        <f>IF('reken 1'!H70&gt;2%,1,0)</f>
        <v>0</v>
      </c>
      <c r="I70">
        <f>IF('reken 1'!I70&gt;2%,1,0)</f>
        <v>0</v>
      </c>
      <c r="J70">
        <f>IF('reken 1'!J70&gt;2%,1,0)</f>
        <v>0</v>
      </c>
      <c r="K70">
        <f>IF('reken 1'!K70&gt;2%,1,0)</f>
        <v>0</v>
      </c>
      <c r="L70">
        <f>IF('reken 1'!L70&gt;2%,1,0)</f>
        <v>0</v>
      </c>
      <c r="M70">
        <f>IF('reken 1'!M70&gt;2%,1,0)</f>
        <v>0</v>
      </c>
      <c r="N70">
        <f>IF('reken 1'!N70&gt;2%,1,0)</f>
        <v>0</v>
      </c>
      <c r="O70" s="48">
        <f t="shared" si="6"/>
        <v>2</v>
      </c>
      <c r="P70">
        <f>IF('reken 1'!O70&gt;2%,1,0)</f>
        <v>0</v>
      </c>
      <c r="Q70">
        <f>IF('reken 1'!P70&gt;2%,1,0)</f>
        <v>0</v>
      </c>
      <c r="R70">
        <f>IF('reken 1'!Q70&gt;2%,1,0)</f>
        <v>0</v>
      </c>
      <c r="S70">
        <f>IF('reken 1'!R70&gt;2%,1,0)</f>
        <v>0</v>
      </c>
      <c r="T70">
        <f>IF('reken 1'!S70&gt;2%,1,0)</f>
        <v>0</v>
      </c>
      <c r="U70">
        <f>IF('reken 1'!T70&gt;2%,1,0)</f>
        <v>0</v>
      </c>
      <c r="V70">
        <f>IF('reken 1'!U70&gt;2%,1,0)</f>
        <v>0</v>
      </c>
      <c r="W70">
        <f>IF('reken 1'!V70&gt;2%,1,0)</f>
        <v>0</v>
      </c>
      <c r="X70">
        <f>IF('reken 1'!W70&gt;2%,1,0)</f>
        <v>0</v>
      </c>
      <c r="Y70">
        <f>IF('reken 1'!X70&gt;2%,1,0)</f>
        <v>0</v>
      </c>
      <c r="Z70">
        <f>IF('reken 1'!Y70&gt;2%,1,0)</f>
        <v>0</v>
      </c>
      <c r="AA70" s="48">
        <f t="shared" si="7"/>
        <v>0</v>
      </c>
      <c r="AB70">
        <f>IF('reken 1'!Z70,1,0)</f>
        <v>0</v>
      </c>
      <c r="AC70">
        <f>IF('reken 1'!AA70,1,0)</f>
        <v>0</v>
      </c>
      <c r="AD70">
        <f>IF('reken 1'!AB70,1,0)</f>
        <v>0</v>
      </c>
      <c r="AE70">
        <f>IF('reken 1'!AC70,1,0)</f>
        <v>0</v>
      </c>
      <c r="AF70">
        <f>IF('reken 1'!AD70,1,0)</f>
        <v>0</v>
      </c>
      <c r="AG70">
        <f>IF('reken 1'!AE70,1,0)</f>
        <v>0</v>
      </c>
      <c r="AH70">
        <f>IF('reken 1'!AF70,1,0)</f>
        <v>0</v>
      </c>
      <c r="AI70">
        <f>IF('reken 1'!AG70,1,0)</f>
        <v>0</v>
      </c>
      <c r="AJ70">
        <f>IF('reken 1'!AH70,1,0)</f>
        <v>0</v>
      </c>
      <c r="AK70">
        <f>IF('reken 1'!AI70,1,0)</f>
        <v>0</v>
      </c>
      <c r="AL70">
        <f>IF('reken 1'!AJ70,1,0)</f>
        <v>0</v>
      </c>
      <c r="AM70" s="48">
        <f t="shared" si="8"/>
        <v>0</v>
      </c>
      <c r="AN70">
        <f t="shared" si="9"/>
        <v>2</v>
      </c>
      <c r="AO70" s="4" t="s">
        <v>64</v>
      </c>
      <c r="AQ70" s="226">
        <v>21</v>
      </c>
      <c r="AR70" s="4" t="s">
        <v>27</v>
      </c>
    </row>
    <row r="71" spans="1:44" x14ac:dyDescent="0.25">
      <c r="A71" s="4" t="s">
        <v>98</v>
      </c>
      <c r="B71">
        <f>IF('reken 1'!B71&gt;2%,1,0)</f>
        <v>1</v>
      </c>
      <c r="C71">
        <f>IF('reken 1'!C71&gt;2%,1,0)</f>
        <v>1</v>
      </c>
      <c r="D71">
        <f>IF('reken 1'!D71&gt;2%,1,0)</f>
        <v>1</v>
      </c>
      <c r="E71">
        <f>IF('reken 1'!E71&gt;2%,1,0)</f>
        <v>1</v>
      </c>
      <c r="F71">
        <f>IF('reken 1'!F71&gt;2%,1,0)</f>
        <v>1</v>
      </c>
      <c r="G71">
        <f>IF('reken 1'!G71&gt;2%,1,0)</f>
        <v>1</v>
      </c>
      <c r="H71">
        <f>IF('reken 1'!H71&gt;2%,1,0)</f>
        <v>1</v>
      </c>
      <c r="I71">
        <f>IF('reken 1'!I71&gt;2%,1,0)</f>
        <v>1</v>
      </c>
      <c r="J71">
        <f>IF('reken 1'!J71&gt;2%,1,0)</f>
        <v>1</v>
      </c>
      <c r="K71">
        <f>IF('reken 1'!K71&gt;2%,1,0)</f>
        <v>0</v>
      </c>
      <c r="L71">
        <f>IF('reken 1'!L71&gt;2%,1,0)</f>
        <v>1</v>
      </c>
      <c r="M71">
        <f>IF('reken 1'!M71&gt;2%,1,0)</f>
        <v>1</v>
      </c>
      <c r="N71">
        <f>IF('reken 1'!N71&gt;2%,1,0)</f>
        <v>1</v>
      </c>
      <c r="O71" s="48">
        <f t="shared" si="6"/>
        <v>12</v>
      </c>
      <c r="P71">
        <f>IF('reken 1'!O71&gt;2%,1,0)</f>
        <v>1</v>
      </c>
      <c r="Q71">
        <f>IF('reken 1'!P71&gt;2%,1,0)</f>
        <v>1</v>
      </c>
      <c r="R71">
        <f>IF('reken 1'!Q71&gt;2%,1,0)</f>
        <v>1</v>
      </c>
      <c r="S71">
        <f>IF('reken 1'!R71&gt;2%,1,0)</f>
        <v>0</v>
      </c>
      <c r="T71">
        <f>IF('reken 1'!S71&gt;2%,1,0)</f>
        <v>1</v>
      </c>
      <c r="U71">
        <f>IF('reken 1'!T71&gt;2%,1,0)</f>
        <v>1</v>
      </c>
      <c r="V71">
        <f>IF('reken 1'!U71&gt;2%,1,0)</f>
        <v>0</v>
      </c>
      <c r="W71">
        <f>IF('reken 1'!V71&gt;2%,1,0)</f>
        <v>0</v>
      </c>
      <c r="X71">
        <f>IF('reken 1'!W71&gt;2%,1,0)</f>
        <v>1</v>
      </c>
      <c r="Y71">
        <f>IF('reken 1'!X71&gt;2%,1,0)</f>
        <v>1</v>
      </c>
      <c r="Z71">
        <f>IF('reken 1'!Y71&gt;2%,1,0)</f>
        <v>1</v>
      </c>
      <c r="AA71" s="48">
        <f t="shared" si="7"/>
        <v>8</v>
      </c>
      <c r="AB71">
        <f>IF('reken 1'!Z71,1,0)</f>
        <v>1</v>
      </c>
      <c r="AC71">
        <f>IF('reken 1'!AA71,1,0)</f>
        <v>1</v>
      </c>
      <c r="AD71">
        <f>IF('reken 1'!AB71,1,0)</f>
        <v>1</v>
      </c>
      <c r="AE71">
        <f>IF('reken 1'!AC71,1,0)</f>
        <v>1</v>
      </c>
      <c r="AF71">
        <f>IF('reken 1'!AD71,1,0)</f>
        <v>1</v>
      </c>
      <c r="AG71">
        <f>IF('reken 1'!AE71,1,0)</f>
        <v>1</v>
      </c>
      <c r="AH71">
        <f>IF('reken 1'!AF71,1,0)</f>
        <v>1</v>
      </c>
      <c r="AI71">
        <f>IF('reken 1'!AG71,1,0)</f>
        <v>1</v>
      </c>
      <c r="AJ71">
        <f>IF('reken 1'!AH71,1,0)</f>
        <v>1</v>
      </c>
      <c r="AK71">
        <f>IF('reken 1'!AI71,1,0)</f>
        <v>0</v>
      </c>
      <c r="AL71">
        <f>IF('reken 1'!AJ71,1,0)</f>
        <v>1</v>
      </c>
      <c r="AM71" s="48">
        <f t="shared" si="8"/>
        <v>10</v>
      </c>
      <c r="AN71">
        <f t="shared" si="9"/>
        <v>30</v>
      </c>
      <c r="AO71" s="4" t="s">
        <v>98</v>
      </c>
      <c r="AQ71" s="226">
        <v>22</v>
      </c>
      <c r="AR71" s="15" t="s">
        <v>75</v>
      </c>
    </row>
    <row r="72" spans="1:44" x14ac:dyDescent="0.25">
      <c r="A72" s="4" t="s">
        <v>103</v>
      </c>
      <c r="B72">
        <f>IF('reken 1'!B72&gt;2%,1,0)</f>
        <v>1</v>
      </c>
      <c r="C72">
        <f>IF('reken 1'!C72&gt;2%,1,0)</f>
        <v>1</v>
      </c>
      <c r="D72">
        <f>IF('reken 1'!D72&gt;2%,1,0)</f>
        <v>1</v>
      </c>
      <c r="E72">
        <f>IF('reken 1'!E72&gt;2%,1,0)</f>
        <v>1</v>
      </c>
      <c r="F72">
        <f>IF('reken 1'!F72&gt;2%,1,0)</f>
        <v>1</v>
      </c>
      <c r="G72">
        <f>IF('reken 1'!G72&gt;2%,1,0)</f>
        <v>1</v>
      </c>
      <c r="H72">
        <f>IF('reken 1'!H72&gt;2%,1,0)</f>
        <v>1</v>
      </c>
      <c r="I72">
        <f>IF('reken 1'!I72&gt;2%,1,0)</f>
        <v>1</v>
      </c>
      <c r="J72">
        <f>IF('reken 1'!J72&gt;2%,1,0)</f>
        <v>1</v>
      </c>
      <c r="K72">
        <f>IF('reken 1'!K72&gt;2%,1,0)</f>
        <v>1</v>
      </c>
      <c r="L72">
        <f>IF('reken 1'!L72&gt;2%,1,0)</f>
        <v>1</v>
      </c>
      <c r="M72">
        <f>IF('reken 1'!M72&gt;2%,1,0)</f>
        <v>1</v>
      </c>
      <c r="N72">
        <f>IF('reken 1'!N72&gt;2%,1,0)</f>
        <v>1</v>
      </c>
      <c r="O72" s="48">
        <f t="shared" si="6"/>
        <v>13</v>
      </c>
      <c r="P72">
        <f>IF('reken 1'!O72&gt;2%,1,0)</f>
        <v>1</v>
      </c>
      <c r="Q72">
        <f>IF('reken 1'!P72&gt;2%,1,0)</f>
        <v>1</v>
      </c>
      <c r="R72">
        <f>IF('reken 1'!Q72&gt;2%,1,0)</f>
        <v>1</v>
      </c>
      <c r="S72">
        <f>IF('reken 1'!R72&gt;2%,1,0)</f>
        <v>1</v>
      </c>
      <c r="T72">
        <f>IF('reken 1'!S72&gt;2%,1,0)</f>
        <v>1</v>
      </c>
      <c r="U72">
        <f>IF('reken 1'!T72&gt;2%,1,0)</f>
        <v>1</v>
      </c>
      <c r="V72">
        <f>IF('reken 1'!U72&gt;2%,1,0)</f>
        <v>0</v>
      </c>
      <c r="W72">
        <f>IF('reken 1'!V72&gt;2%,1,0)</f>
        <v>1</v>
      </c>
      <c r="X72">
        <f>IF('reken 1'!W72&gt;2%,1,0)</f>
        <v>0</v>
      </c>
      <c r="Y72">
        <f>IF('reken 1'!X72&gt;2%,1,0)</f>
        <v>1</v>
      </c>
      <c r="Z72">
        <f>IF('reken 1'!Y72&gt;2%,1,0)</f>
        <v>1</v>
      </c>
      <c r="AA72" s="48">
        <f t="shared" si="7"/>
        <v>9</v>
      </c>
      <c r="AB72">
        <f>IF('reken 1'!Z72,1,0)</f>
        <v>1</v>
      </c>
      <c r="AC72">
        <f>IF('reken 1'!AA72,1,0)</f>
        <v>1</v>
      </c>
      <c r="AD72">
        <f>IF('reken 1'!AB72,1,0)</f>
        <v>1</v>
      </c>
      <c r="AE72">
        <f>IF('reken 1'!AC72,1,0)</f>
        <v>1</v>
      </c>
      <c r="AF72">
        <f>IF('reken 1'!AD72,1,0)</f>
        <v>1</v>
      </c>
      <c r="AG72">
        <f>IF('reken 1'!AE72,1,0)</f>
        <v>1</v>
      </c>
      <c r="AH72">
        <f>IF('reken 1'!AF72,1,0)</f>
        <v>1</v>
      </c>
      <c r="AI72">
        <f>IF('reken 1'!AG72,1,0)</f>
        <v>1</v>
      </c>
      <c r="AJ72">
        <f>IF('reken 1'!AH72,1,0)</f>
        <v>1</v>
      </c>
      <c r="AK72">
        <f>IF('reken 1'!AI72,1,0)</f>
        <v>1</v>
      </c>
      <c r="AL72">
        <f>IF('reken 1'!AJ72,1,0)</f>
        <v>1</v>
      </c>
      <c r="AM72" s="48">
        <f t="shared" si="8"/>
        <v>11</v>
      </c>
      <c r="AN72">
        <f t="shared" si="9"/>
        <v>33</v>
      </c>
      <c r="AO72" s="4" t="s">
        <v>103</v>
      </c>
      <c r="AQ72" s="226">
        <v>22</v>
      </c>
      <c r="AR72" s="26" t="s">
        <v>107</v>
      </c>
    </row>
    <row r="73" spans="1:44" x14ac:dyDescent="0.25">
      <c r="A73" s="4" t="s">
        <v>80</v>
      </c>
      <c r="B73">
        <f>IF('reken 1'!B73&gt;2%,1,0)</f>
        <v>1</v>
      </c>
      <c r="C73">
        <f>IF('reken 1'!C73&gt;2%,1,0)</f>
        <v>1</v>
      </c>
      <c r="D73">
        <f>IF('reken 1'!D73&gt;2%,1,0)</f>
        <v>1</v>
      </c>
      <c r="E73">
        <f>IF('reken 1'!E73&gt;2%,1,0)</f>
        <v>1</v>
      </c>
      <c r="F73">
        <f>IF('reken 1'!F73&gt;2%,1,0)</f>
        <v>1</v>
      </c>
      <c r="G73">
        <f>IF('reken 1'!G73&gt;2%,1,0)</f>
        <v>1</v>
      </c>
      <c r="H73">
        <f>IF('reken 1'!H73&gt;2%,1,0)</f>
        <v>1</v>
      </c>
      <c r="I73">
        <f>IF('reken 1'!I73&gt;2%,1,0)</f>
        <v>1</v>
      </c>
      <c r="J73">
        <f>IF('reken 1'!J73&gt;2%,1,0)</f>
        <v>0</v>
      </c>
      <c r="K73">
        <f>IF('reken 1'!K73&gt;2%,1,0)</f>
        <v>0</v>
      </c>
      <c r="L73">
        <f>IF('reken 1'!L73&gt;2%,1,0)</f>
        <v>0</v>
      </c>
      <c r="M73">
        <f>IF('reken 1'!M73&gt;2%,1,0)</f>
        <v>0</v>
      </c>
      <c r="N73">
        <f>IF('reken 1'!N73&gt;2%,1,0)</f>
        <v>1</v>
      </c>
      <c r="O73" s="48">
        <f t="shared" si="6"/>
        <v>9</v>
      </c>
      <c r="P73">
        <f>IF('reken 1'!O73&gt;2%,1,0)</f>
        <v>0</v>
      </c>
      <c r="Q73">
        <f>IF('reken 1'!P73&gt;2%,1,0)</f>
        <v>0</v>
      </c>
      <c r="R73">
        <f>IF('reken 1'!Q73&gt;2%,1,0)</f>
        <v>0</v>
      </c>
      <c r="S73">
        <f>IF('reken 1'!R73&gt;2%,1,0)</f>
        <v>0</v>
      </c>
      <c r="T73">
        <f>IF('reken 1'!S73&gt;2%,1,0)</f>
        <v>0</v>
      </c>
      <c r="U73">
        <f>IF('reken 1'!T73&gt;2%,1,0)</f>
        <v>0</v>
      </c>
      <c r="V73">
        <f>IF('reken 1'!U73&gt;2%,1,0)</f>
        <v>0</v>
      </c>
      <c r="W73">
        <f>IF('reken 1'!V73&gt;2%,1,0)</f>
        <v>0</v>
      </c>
      <c r="X73">
        <f>IF('reken 1'!W73&gt;2%,1,0)</f>
        <v>0</v>
      </c>
      <c r="Y73">
        <f>IF('reken 1'!X73&gt;2%,1,0)</f>
        <v>0</v>
      </c>
      <c r="Z73">
        <f>IF('reken 1'!Y73&gt;2%,1,0)</f>
        <v>0</v>
      </c>
      <c r="AA73" s="48">
        <f t="shared" si="7"/>
        <v>0</v>
      </c>
      <c r="AB73">
        <f>IF('reken 1'!Z73,1,0)</f>
        <v>0</v>
      </c>
      <c r="AC73">
        <f>IF('reken 1'!AA73,1,0)</f>
        <v>0</v>
      </c>
      <c r="AD73">
        <f>IF('reken 1'!AB73,1,0)</f>
        <v>0</v>
      </c>
      <c r="AE73">
        <f>IF('reken 1'!AC73,1,0)</f>
        <v>0</v>
      </c>
      <c r="AF73">
        <f>IF('reken 1'!AD73,1,0)</f>
        <v>0</v>
      </c>
      <c r="AG73">
        <f>IF('reken 1'!AE73,1,0)</f>
        <v>0</v>
      </c>
      <c r="AH73">
        <f>IF('reken 1'!AF73,1,0)</f>
        <v>0</v>
      </c>
      <c r="AI73">
        <f>IF('reken 1'!AG73,1,0)</f>
        <v>0</v>
      </c>
      <c r="AJ73">
        <f>IF('reken 1'!AH73,1,0)</f>
        <v>0</v>
      </c>
      <c r="AK73">
        <f>IF('reken 1'!AI73,1,0)</f>
        <v>0</v>
      </c>
      <c r="AL73">
        <f>IF('reken 1'!AJ73,1,0)</f>
        <v>0</v>
      </c>
      <c r="AM73" s="48">
        <f t="shared" si="8"/>
        <v>0</v>
      </c>
      <c r="AN73">
        <f t="shared" si="9"/>
        <v>9</v>
      </c>
      <c r="AO73" s="4" t="s">
        <v>80</v>
      </c>
      <c r="AQ73" s="226">
        <v>22</v>
      </c>
      <c r="AR73" s="4" t="s">
        <v>108</v>
      </c>
    </row>
    <row r="74" spans="1:44" x14ac:dyDescent="0.25">
      <c r="A74" s="15" t="s">
        <v>100</v>
      </c>
      <c r="B74">
        <f>IF('reken 1'!B74&gt;2%,1,0)</f>
        <v>1</v>
      </c>
      <c r="C74">
        <f>IF('reken 1'!C74&gt;2%,1,0)</f>
        <v>1</v>
      </c>
      <c r="D74">
        <f>IF('reken 1'!D74&gt;2%,1,0)</f>
        <v>1</v>
      </c>
      <c r="E74">
        <f>IF('reken 1'!E74&gt;2%,1,0)</f>
        <v>0</v>
      </c>
      <c r="F74">
        <f>IF('reken 1'!F74&gt;2%,1,0)</f>
        <v>1</v>
      </c>
      <c r="G74">
        <f>IF('reken 1'!G74&gt;2%,1,0)</f>
        <v>1</v>
      </c>
      <c r="H74">
        <f>IF('reken 1'!H74&gt;2%,1,0)</f>
        <v>1</v>
      </c>
      <c r="I74">
        <f>IF('reken 1'!I74&gt;2%,1,0)</f>
        <v>1</v>
      </c>
      <c r="J74">
        <f>IF('reken 1'!J74&gt;2%,1,0)</f>
        <v>1</v>
      </c>
      <c r="K74">
        <f>IF('reken 1'!K74&gt;2%,1,0)</f>
        <v>1</v>
      </c>
      <c r="L74">
        <f>IF('reken 1'!L74&gt;2%,1,0)</f>
        <v>1</v>
      </c>
      <c r="M74">
        <f>IF('reken 1'!M74&gt;2%,1,0)</f>
        <v>1</v>
      </c>
      <c r="N74">
        <f>IF('reken 1'!N74&gt;2%,1,0)</f>
        <v>1</v>
      </c>
      <c r="O74" s="48">
        <f t="shared" si="6"/>
        <v>12</v>
      </c>
      <c r="P74">
        <f>IF('reken 1'!O74&gt;2%,1,0)</f>
        <v>0</v>
      </c>
      <c r="Q74">
        <f>IF('reken 1'!P74&gt;2%,1,0)</f>
        <v>1</v>
      </c>
      <c r="R74">
        <f>IF('reken 1'!Q74&gt;2%,1,0)</f>
        <v>1</v>
      </c>
      <c r="S74">
        <f>IF('reken 1'!R74&gt;2%,1,0)</f>
        <v>1</v>
      </c>
      <c r="T74">
        <f>IF('reken 1'!S74&gt;2%,1,0)</f>
        <v>1</v>
      </c>
      <c r="U74">
        <f>IF('reken 1'!T74&gt;2%,1,0)</f>
        <v>0</v>
      </c>
      <c r="V74">
        <f>IF('reken 1'!U74&gt;2%,1,0)</f>
        <v>1</v>
      </c>
      <c r="W74">
        <f>IF('reken 1'!V74&gt;2%,1,0)</f>
        <v>0</v>
      </c>
      <c r="X74">
        <f>IF('reken 1'!W74&gt;2%,1,0)</f>
        <v>1</v>
      </c>
      <c r="Y74">
        <f>IF('reken 1'!X74&gt;2%,1,0)</f>
        <v>1</v>
      </c>
      <c r="Z74">
        <f>IF('reken 1'!Y74&gt;2%,1,0)</f>
        <v>1</v>
      </c>
      <c r="AA74" s="48">
        <f t="shared" si="7"/>
        <v>8</v>
      </c>
      <c r="AB74">
        <f>IF('reken 1'!Z74,1,0)</f>
        <v>1</v>
      </c>
      <c r="AC74">
        <f>IF('reken 1'!AA74,1,0)</f>
        <v>1</v>
      </c>
      <c r="AD74">
        <f>IF('reken 1'!AB74,1,0)</f>
        <v>1</v>
      </c>
      <c r="AE74">
        <f>IF('reken 1'!AC74,1,0)</f>
        <v>1</v>
      </c>
      <c r="AF74">
        <f>IF('reken 1'!AD74,1,0)</f>
        <v>1</v>
      </c>
      <c r="AG74">
        <f>IF('reken 1'!AE74,1,0)</f>
        <v>1</v>
      </c>
      <c r="AH74">
        <f>IF('reken 1'!AF74,1,0)</f>
        <v>1</v>
      </c>
      <c r="AI74">
        <f>IF('reken 1'!AG74,1,0)</f>
        <v>1</v>
      </c>
      <c r="AJ74">
        <f>IF('reken 1'!AH74,1,0)</f>
        <v>1</v>
      </c>
      <c r="AK74">
        <f>IF('reken 1'!AI74,1,0)</f>
        <v>1</v>
      </c>
      <c r="AL74">
        <f>IF('reken 1'!AJ74,1,0)</f>
        <v>1</v>
      </c>
      <c r="AM74" s="48">
        <f t="shared" si="8"/>
        <v>11</v>
      </c>
      <c r="AN74">
        <f t="shared" si="9"/>
        <v>31</v>
      </c>
      <c r="AO74" s="15" t="s">
        <v>100</v>
      </c>
      <c r="AQ74" s="226">
        <v>24</v>
      </c>
      <c r="AR74" s="4" t="s">
        <v>40</v>
      </c>
    </row>
    <row r="75" spans="1:44" x14ac:dyDescent="0.25">
      <c r="A75" s="15" t="s">
        <v>59</v>
      </c>
      <c r="B75">
        <f>IF('reken 1'!B75&gt;2%,1,0)</f>
        <v>1</v>
      </c>
      <c r="C75">
        <f>IF('reken 1'!C75&gt;2%,1,0)</f>
        <v>1</v>
      </c>
      <c r="D75">
        <f>IF('reken 1'!D75&gt;2%,1,0)</f>
        <v>1</v>
      </c>
      <c r="E75">
        <f>IF('reken 1'!E75&gt;2%,1,0)</f>
        <v>1</v>
      </c>
      <c r="F75">
        <f>IF('reken 1'!F75&gt;2%,1,0)</f>
        <v>1</v>
      </c>
      <c r="G75">
        <f>IF('reken 1'!G75&gt;2%,1,0)</f>
        <v>1</v>
      </c>
      <c r="H75">
        <f>IF('reken 1'!H75&gt;2%,1,0)</f>
        <v>0</v>
      </c>
      <c r="I75">
        <f>IF('reken 1'!I75&gt;2%,1,0)</f>
        <v>0</v>
      </c>
      <c r="J75">
        <f>IF('reken 1'!J75&gt;2%,1,0)</f>
        <v>0</v>
      </c>
      <c r="K75">
        <f>IF('reken 1'!K75&gt;2%,1,0)</f>
        <v>1</v>
      </c>
      <c r="L75">
        <f>IF('reken 1'!L75&gt;2%,1,0)</f>
        <v>1</v>
      </c>
      <c r="M75">
        <f>IF('reken 1'!M75&gt;2%,1,0)</f>
        <v>1</v>
      </c>
      <c r="N75">
        <f>IF('reken 1'!N75&gt;2%,1,0)</f>
        <v>1</v>
      </c>
      <c r="O75" s="48">
        <f t="shared" si="6"/>
        <v>10</v>
      </c>
      <c r="P75">
        <f>IF('reken 1'!O75&gt;2%,1,0)</f>
        <v>0</v>
      </c>
      <c r="Q75">
        <f>IF('reken 1'!P75&gt;2%,1,0)</f>
        <v>1</v>
      </c>
      <c r="R75">
        <f>IF('reken 1'!Q75&gt;2%,1,0)</f>
        <v>1</v>
      </c>
      <c r="S75">
        <f>IF('reken 1'!R75&gt;2%,1,0)</f>
        <v>1</v>
      </c>
      <c r="T75">
        <f>IF('reken 1'!S75&gt;2%,1,0)</f>
        <v>1</v>
      </c>
      <c r="U75">
        <f>IF('reken 1'!T75&gt;2%,1,0)</f>
        <v>0</v>
      </c>
      <c r="V75">
        <f>IF('reken 1'!U75&gt;2%,1,0)</f>
        <v>1</v>
      </c>
      <c r="W75">
        <f>IF('reken 1'!V75&gt;2%,1,0)</f>
        <v>1</v>
      </c>
      <c r="X75">
        <f>IF('reken 1'!W75&gt;2%,1,0)</f>
        <v>1</v>
      </c>
      <c r="Y75">
        <f>IF('reken 1'!X75&gt;2%,1,0)</f>
        <v>1</v>
      </c>
      <c r="Z75">
        <f>IF('reken 1'!Y75&gt;2%,1,0)</f>
        <v>1</v>
      </c>
      <c r="AA75" s="48">
        <f t="shared" si="7"/>
        <v>9</v>
      </c>
      <c r="AB75">
        <f>IF('reken 1'!Z75,1,0)</f>
        <v>1</v>
      </c>
      <c r="AC75">
        <f>IF('reken 1'!AA75,1,0)</f>
        <v>1</v>
      </c>
      <c r="AD75">
        <f>IF('reken 1'!AB75,1,0)</f>
        <v>1</v>
      </c>
      <c r="AE75">
        <f>IF('reken 1'!AC75,1,0)</f>
        <v>1</v>
      </c>
      <c r="AF75">
        <f>IF('reken 1'!AD75,1,0)</f>
        <v>1</v>
      </c>
      <c r="AG75">
        <f>IF('reken 1'!AE75,1,0)</f>
        <v>1</v>
      </c>
      <c r="AH75">
        <f>IF('reken 1'!AF75,1,0)</f>
        <v>1</v>
      </c>
      <c r="AI75">
        <f>IF('reken 1'!AG75,1,0)</f>
        <v>1</v>
      </c>
      <c r="AJ75">
        <f>IF('reken 1'!AH75,1,0)</f>
        <v>1</v>
      </c>
      <c r="AK75">
        <f>IF('reken 1'!AI75,1,0)</f>
        <v>1</v>
      </c>
      <c r="AL75">
        <f>IF('reken 1'!AJ75,1,0)</f>
        <v>0</v>
      </c>
      <c r="AM75" s="48">
        <f t="shared" si="8"/>
        <v>10</v>
      </c>
      <c r="AN75">
        <f t="shared" si="9"/>
        <v>29</v>
      </c>
      <c r="AO75" s="15" t="s">
        <v>59</v>
      </c>
      <c r="AQ75" s="226">
        <v>24</v>
      </c>
      <c r="AR75" s="26" t="s">
        <v>30</v>
      </c>
    </row>
    <row r="76" spans="1:44" x14ac:dyDescent="0.25">
      <c r="A76" s="4" t="s">
        <v>14</v>
      </c>
      <c r="B76">
        <f>IF('reken 1'!B76&gt;2%,1,0)</f>
        <v>1</v>
      </c>
      <c r="C76">
        <f>IF('reken 1'!C76&gt;2%,1,0)</f>
        <v>1</v>
      </c>
      <c r="D76">
        <f>IF('reken 1'!D76&gt;2%,1,0)</f>
        <v>1</v>
      </c>
      <c r="E76">
        <f>IF('reken 1'!E76&gt;2%,1,0)</f>
        <v>1</v>
      </c>
      <c r="F76">
        <f>IF('reken 1'!F76&gt;2%,1,0)</f>
        <v>1</v>
      </c>
      <c r="G76">
        <f>IF('reken 1'!G76&gt;2%,1,0)</f>
        <v>1</v>
      </c>
      <c r="H76">
        <f>IF('reken 1'!H76&gt;2%,1,0)</f>
        <v>1</v>
      </c>
      <c r="I76">
        <f>IF('reken 1'!I76&gt;2%,1,0)</f>
        <v>1</v>
      </c>
      <c r="J76">
        <f>IF('reken 1'!J76&gt;2%,1,0)</f>
        <v>0</v>
      </c>
      <c r="K76">
        <f>IF('reken 1'!K76&gt;2%,1,0)</f>
        <v>0</v>
      </c>
      <c r="L76">
        <f>IF('reken 1'!L76&gt;2%,1,0)</f>
        <v>0</v>
      </c>
      <c r="M76">
        <f>IF('reken 1'!M76&gt;2%,1,0)</f>
        <v>0</v>
      </c>
      <c r="N76">
        <f>IF('reken 1'!N76&gt;2%,1,0)</f>
        <v>0</v>
      </c>
      <c r="O76" s="48">
        <f t="shared" si="6"/>
        <v>8</v>
      </c>
      <c r="P76">
        <f>IF('reken 1'!O76&gt;2%,1,0)</f>
        <v>0</v>
      </c>
      <c r="Q76">
        <f>IF('reken 1'!P76&gt;2%,1,0)</f>
        <v>0</v>
      </c>
      <c r="R76">
        <f>IF('reken 1'!Q76&gt;2%,1,0)</f>
        <v>0</v>
      </c>
      <c r="S76">
        <f>IF('reken 1'!R76&gt;2%,1,0)</f>
        <v>0</v>
      </c>
      <c r="T76">
        <f>IF('reken 1'!S76&gt;2%,1,0)</f>
        <v>0</v>
      </c>
      <c r="U76">
        <f>IF('reken 1'!T76&gt;2%,1,0)</f>
        <v>0</v>
      </c>
      <c r="V76">
        <f>IF('reken 1'!U76&gt;2%,1,0)</f>
        <v>0</v>
      </c>
      <c r="W76">
        <f>IF('reken 1'!V76&gt;2%,1,0)</f>
        <v>0</v>
      </c>
      <c r="X76">
        <f>IF('reken 1'!W76&gt;2%,1,0)</f>
        <v>0</v>
      </c>
      <c r="Y76">
        <f>IF('reken 1'!X76&gt;2%,1,0)</f>
        <v>0</v>
      </c>
      <c r="Z76">
        <f>IF('reken 1'!Y76&gt;2%,1,0)</f>
        <v>0</v>
      </c>
      <c r="AA76" s="48">
        <f t="shared" si="7"/>
        <v>0</v>
      </c>
      <c r="AB76">
        <f>IF('reken 1'!Z76,1,0)</f>
        <v>1</v>
      </c>
      <c r="AC76">
        <f>IF('reken 1'!AA76,1,0)</f>
        <v>1</v>
      </c>
      <c r="AD76">
        <f>IF('reken 1'!AB76,1,0)</f>
        <v>1</v>
      </c>
      <c r="AE76">
        <f>IF('reken 1'!AC76,1,0)</f>
        <v>1</v>
      </c>
      <c r="AF76">
        <f>IF('reken 1'!AD76,1,0)</f>
        <v>1</v>
      </c>
      <c r="AG76">
        <f>IF('reken 1'!AE76,1,0)</f>
        <v>1</v>
      </c>
      <c r="AH76">
        <f>IF('reken 1'!AF76,1,0)</f>
        <v>1</v>
      </c>
      <c r="AI76">
        <f>IF('reken 1'!AG76,1,0)</f>
        <v>1</v>
      </c>
      <c r="AJ76">
        <f>IF('reken 1'!AH76,1,0)</f>
        <v>1</v>
      </c>
      <c r="AK76">
        <f>IF('reken 1'!AI76,1,0)</f>
        <v>1</v>
      </c>
      <c r="AL76">
        <f>IF('reken 1'!AJ76,1,0)</f>
        <v>0</v>
      </c>
      <c r="AM76" s="48">
        <f t="shared" si="8"/>
        <v>10</v>
      </c>
      <c r="AN76">
        <f t="shared" si="9"/>
        <v>18</v>
      </c>
      <c r="AO76" s="4" t="s">
        <v>14</v>
      </c>
      <c r="AQ76" s="226">
        <v>24</v>
      </c>
      <c r="AR76" s="15" t="s">
        <v>38</v>
      </c>
    </row>
    <row r="77" spans="1:44" x14ac:dyDescent="0.25">
      <c r="A77" s="4" t="s">
        <v>94</v>
      </c>
      <c r="B77">
        <f>IF('reken 1'!B77&gt;2%,1,0)</f>
        <v>0</v>
      </c>
      <c r="C77">
        <f>IF('reken 1'!C77&gt;2%,1,0)</f>
        <v>1</v>
      </c>
      <c r="D77">
        <f>IF('reken 1'!D77&gt;2%,1,0)</f>
        <v>1</v>
      </c>
      <c r="E77">
        <f>IF('reken 1'!E77&gt;2%,1,0)</f>
        <v>1</v>
      </c>
      <c r="F77">
        <f>IF('reken 1'!F77&gt;2%,1,0)</f>
        <v>0</v>
      </c>
      <c r="G77">
        <f>IF('reken 1'!G77&gt;2%,1,0)</f>
        <v>1</v>
      </c>
      <c r="H77">
        <f>IF('reken 1'!H77&gt;2%,1,0)</f>
        <v>1</v>
      </c>
      <c r="I77">
        <f>IF('reken 1'!I77&gt;2%,1,0)</f>
        <v>1</v>
      </c>
      <c r="J77">
        <f>IF('reken 1'!J77&gt;2%,1,0)</f>
        <v>1</v>
      </c>
      <c r="K77">
        <f>IF('reken 1'!K77&gt;2%,1,0)</f>
        <v>1</v>
      </c>
      <c r="L77">
        <f>IF('reken 1'!L77&gt;2%,1,0)</f>
        <v>0</v>
      </c>
      <c r="M77">
        <f>IF('reken 1'!M77&gt;2%,1,0)</f>
        <v>0</v>
      </c>
      <c r="N77">
        <f>IF('reken 1'!N77&gt;2%,1,0)</f>
        <v>1</v>
      </c>
      <c r="O77" s="48">
        <f t="shared" si="6"/>
        <v>9</v>
      </c>
      <c r="P77">
        <f>IF('reken 1'!O77&gt;2%,1,0)</f>
        <v>1</v>
      </c>
      <c r="Q77">
        <f>IF('reken 1'!P77&gt;2%,1,0)</f>
        <v>1</v>
      </c>
      <c r="R77">
        <f>IF('reken 1'!Q77&gt;2%,1,0)</f>
        <v>1</v>
      </c>
      <c r="S77">
        <f>IF('reken 1'!R77&gt;2%,1,0)</f>
        <v>1</v>
      </c>
      <c r="T77">
        <f>IF('reken 1'!S77&gt;2%,1,0)</f>
        <v>1</v>
      </c>
      <c r="U77">
        <f>IF('reken 1'!T77&gt;2%,1,0)</f>
        <v>1</v>
      </c>
      <c r="V77">
        <f>IF('reken 1'!U77&gt;2%,1,0)</f>
        <v>1</v>
      </c>
      <c r="W77">
        <f>IF('reken 1'!V77&gt;2%,1,0)</f>
        <v>1</v>
      </c>
      <c r="X77">
        <f>IF('reken 1'!W77&gt;2%,1,0)</f>
        <v>1</v>
      </c>
      <c r="Y77">
        <f>IF('reken 1'!X77&gt;2%,1,0)</f>
        <v>1</v>
      </c>
      <c r="Z77">
        <f>IF('reken 1'!Y77&gt;2%,1,0)</f>
        <v>1</v>
      </c>
      <c r="AA77" s="48">
        <f t="shared" si="7"/>
        <v>11</v>
      </c>
      <c r="AB77">
        <f>IF('reken 1'!Z77,1,0)</f>
        <v>1</v>
      </c>
      <c r="AC77">
        <f>IF('reken 1'!AA77,1,0)</f>
        <v>1</v>
      </c>
      <c r="AD77">
        <f>IF('reken 1'!AB77,1,0)</f>
        <v>1</v>
      </c>
      <c r="AE77">
        <f>IF('reken 1'!AC77,1,0)</f>
        <v>1</v>
      </c>
      <c r="AF77">
        <f>IF('reken 1'!AD77,1,0)</f>
        <v>1</v>
      </c>
      <c r="AG77">
        <f>IF('reken 1'!AE77,1,0)</f>
        <v>1</v>
      </c>
      <c r="AH77">
        <f>IF('reken 1'!AF77,1,0)</f>
        <v>1</v>
      </c>
      <c r="AI77">
        <f>IF('reken 1'!AG77,1,0)</f>
        <v>1</v>
      </c>
      <c r="AJ77">
        <f>IF('reken 1'!AH77,1,0)</f>
        <v>1</v>
      </c>
      <c r="AK77">
        <f>IF('reken 1'!AI77,1,0)</f>
        <v>1</v>
      </c>
      <c r="AL77">
        <f>IF('reken 1'!AJ77,1,0)</f>
        <v>1</v>
      </c>
      <c r="AM77" s="48">
        <f t="shared" si="8"/>
        <v>11</v>
      </c>
      <c r="AN77">
        <f t="shared" si="9"/>
        <v>31</v>
      </c>
      <c r="AO77" s="4" t="s">
        <v>94</v>
      </c>
      <c r="AQ77" s="226">
        <v>24</v>
      </c>
      <c r="AR77" s="15" t="s">
        <v>39</v>
      </c>
    </row>
    <row r="78" spans="1:44" x14ac:dyDescent="0.25">
      <c r="A78" s="4" t="s">
        <v>32</v>
      </c>
      <c r="B78">
        <f>IF('reken 1'!B78&gt;2%,1,0)</f>
        <v>0</v>
      </c>
      <c r="C78">
        <f>IF('reken 1'!C78&gt;2%,1,0)</f>
        <v>0</v>
      </c>
      <c r="D78">
        <f>IF('reken 1'!D78&gt;2%,1,0)</f>
        <v>0</v>
      </c>
      <c r="E78">
        <f>IF('reken 1'!E78&gt;2%,1,0)</f>
        <v>0</v>
      </c>
      <c r="F78">
        <f>IF('reken 1'!F78&gt;2%,1,0)</f>
        <v>0</v>
      </c>
      <c r="G78">
        <f>IF('reken 1'!G78&gt;2%,1,0)</f>
        <v>1</v>
      </c>
      <c r="H78">
        <f>IF('reken 1'!H78&gt;2%,1,0)</f>
        <v>0</v>
      </c>
      <c r="I78">
        <f>IF('reken 1'!I78&gt;2%,1,0)</f>
        <v>1</v>
      </c>
      <c r="J78">
        <f>IF('reken 1'!J78&gt;2%,1,0)</f>
        <v>1</v>
      </c>
      <c r="K78">
        <f>IF('reken 1'!K78&gt;2%,1,0)</f>
        <v>1</v>
      </c>
      <c r="L78">
        <f>IF('reken 1'!L78&gt;2%,1,0)</f>
        <v>1</v>
      </c>
      <c r="M78">
        <f>IF('reken 1'!M78&gt;2%,1,0)</f>
        <v>0</v>
      </c>
      <c r="N78">
        <f>IF('reken 1'!N78&gt;2%,1,0)</f>
        <v>0</v>
      </c>
      <c r="O78" s="48">
        <f t="shared" si="6"/>
        <v>5</v>
      </c>
      <c r="P78">
        <f>IF('reken 1'!O78&gt;2%,1,0)</f>
        <v>0</v>
      </c>
      <c r="Q78">
        <f>IF('reken 1'!P78&gt;2%,1,0)</f>
        <v>0</v>
      </c>
      <c r="R78">
        <f>IF('reken 1'!Q78&gt;2%,1,0)</f>
        <v>0</v>
      </c>
      <c r="S78">
        <f>IF('reken 1'!R78&gt;2%,1,0)</f>
        <v>0</v>
      </c>
      <c r="T78">
        <f>IF('reken 1'!S78&gt;2%,1,0)</f>
        <v>0</v>
      </c>
      <c r="U78">
        <f>IF('reken 1'!T78&gt;2%,1,0)</f>
        <v>0</v>
      </c>
      <c r="V78">
        <f>IF('reken 1'!U78&gt;2%,1,0)</f>
        <v>0</v>
      </c>
      <c r="W78">
        <f>IF('reken 1'!V78&gt;2%,1,0)</f>
        <v>0</v>
      </c>
      <c r="X78">
        <f>IF('reken 1'!W78&gt;2%,1,0)</f>
        <v>0</v>
      </c>
      <c r="Y78">
        <f>IF('reken 1'!X78&gt;2%,1,0)</f>
        <v>1</v>
      </c>
      <c r="Z78">
        <f>IF('reken 1'!Y78&gt;2%,1,0)</f>
        <v>0</v>
      </c>
      <c r="AA78" s="48">
        <f t="shared" si="7"/>
        <v>1</v>
      </c>
      <c r="AB78">
        <f>IF('reken 1'!Z78,1,0)</f>
        <v>0</v>
      </c>
      <c r="AC78">
        <f>IF('reken 1'!AA78,1,0)</f>
        <v>0</v>
      </c>
      <c r="AD78">
        <f>IF('reken 1'!AB78,1,0)</f>
        <v>0</v>
      </c>
      <c r="AE78">
        <f>IF('reken 1'!AC78,1,0)</f>
        <v>0</v>
      </c>
      <c r="AF78">
        <f>IF('reken 1'!AD78,1,0)</f>
        <v>0</v>
      </c>
      <c r="AG78">
        <f>IF('reken 1'!AE78,1,0)</f>
        <v>0</v>
      </c>
      <c r="AH78">
        <f>IF('reken 1'!AF78,1,0)</f>
        <v>0</v>
      </c>
      <c r="AI78">
        <f>IF('reken 1'!AG78,1,0)</f>
        <v>0</v>
      </c>
      <c r="AJ78">
        <f>IF('reken 1'!AH78,1,0)</f>
        <v>0</v>
      </c>
      <c r="AK78">
        <f>IF('reken 1'!AI78,1,0)</f>
        <v>0</v>
      </c>
      <c r="AL78">
        <f>IF('reken 1'!AJ78,1,0)</f>
        <v>0</v>
      </c>
      <c r="AM78" s="48">
        <f t="shared" si="8"/>
        <v>0</v>
      </c>
      <c r="AN78">
        <f t="shared" si="9"/>
        <v>6</v>
      </c>
      <c r="AO78" s="4" t="s">
        <v>32</v>
      </c>
      <c r="AQ78" s="226">
        <v>24</v>
      </c>
      <c r="AR78" s="26" t="s">
        <v>41</v>
      </c>
    </row>
    <row r="79" spans="1:44" x14ac:dyDescent="0.25">
      <c r="A79" s="4" t="s">
        <v>21</v>
      </c>
      <c r="B79">
        <f>IF('reken 1'!B79&gt;2%,1,0)</f>
        <v>1</v>
      </c>
      <c r="C79">
        <f>IF('reken 1'!C79&gt;2%,1,0)</f>
        <v>1</v>
      </c>
      <c r="D79">
        <f>IF('reken 1'!D79&gt;2%,1,0)</f>
        <v>1</v>
      </c>
      <c r="E79">
        <f>IF('reken 1'!E79&gt;2%,1,0)</f>
        <v>1</v>
      </c>
      <c r="F79">
        <f>IF('reken 1'!F79&gt;2%,1,0)</f>
        <v>1</v>
      </c>
      <c r="G79">
        <f>IF('reken 1'!G79&gt;2%,1,0)</f>
        <v>1</v>
      </c>
      <c r="H79">
        <f>IF('reken 1'!H79&gt;2%,1,0)</f>
        <v>1</v>
      </c>
      <c r="I79">
        <f>IF('reken 1'!I79&gt;2%,1,0)</f>
        <v>1</v>
      </c>
      <c r="J79">
        <f>IF('reken 1'!J79&gt;2%,1,0)</f>
        <v>0</v>
      </c>
      <c r="K79">
        <f>IF('reken 1'!K79&gt;2%,1,0)</f>
        <v>1</v>
      </c>
      <c r="L79">
        <f>IF('reken 1'!L79&gt;2%,1,0)</f>
        <v>1</v>
      </c>
      <c r="M79">
        <f>IF('reken 1'!M79&gt;2%,1,0)</f>
        <v>1</v>
      </c>
      <c r="N79">
        <f>IF('reken 1'!N79&gt;2%,1,0)</f>
        <v>0</v>
      </c>
      <c r="O79" s="48">
        <f t="shared" si="6"/>
        <v>11</v>
      </c>
      <c r="P79">
        <f>IF('reken 1'!O79&gt;2%,1,0)</f>
        <v>1</v>
      </c>
      <c r="Q79">
        <f>IF('reken 1'!P79&gt;2%,1,0)</f>
        <v>1</v>
      </c>
      <c r="R79">
        <f>IF('reken 1'!Q79&gt;2%,1,0)</f>
        <v>1</v>
      </c>
      <c r="S79">
        <f>IF('reken 1'!R79&gt;2%,1,0)</f>
        <v>0</v>
      </c>
      <c r="T79">
        <f>IF('reken 1'!S79&gt;2%,1,0)</f>
        <v>0</v>
      </c>
      <c r="U79">
        <f>IF('reken 1'!T79&gt;2%,1,0)</f>
        <v>1</v>
      </c>
      <c r="V79">
        <f>IF('reken 1'!U79&gt;2%,1,0)</f>
        <v>1</v>
      </c>
      <c r="W79">
        <f>IF('reken 1'!V79&gt;2%,1,0)</f>
        <v>1</v>
      </c>
      <c r="X79">
        <f>IF('reken 1'!W79&gt;2%,1,0)</f>
        <v>1</v>
      </c>
      <c r="Y79">
        <f>IF('reken 1'!X79&gt;2%,1,0)</f>
        <v>1</v>
      </c>
      <c r="Z79">
        <f>IF('reken 1'!Y79&gt;2%,1,0)</f>
        <v>1</v>
      </c>
      <c r="AA79" s="48">
        <f t="shared" si="7"/>
        <v>9</v>
      </c>
      <c r="AB79">
        <f>IF('reken 1'!Z79,1,0)</f>
        <v>1</v>
      </c>
      <c r="AC79">
        <f>IF('reken 1'!AA79,1,0)</f>
        <v>1</v>
      </c>
      <c r="AD79">
        <f>IF('reken 1'!AB79,1,0)</f>
        <v>1</v>
      </c>
      <c r="AE79">
        <f>IF('reken 1'!AC79,1,0)</f>
        <v>1</v>
      </c>
      <c r="AF79">
        <f>IF('reken 1'!AD79,1,0)</f>
        <v>1</v>
      </c>
      <c r="AG79">
        <f>IF('reken 1'!AE79,1,0)</f>
        <v>1</v>
      </c>
      <c r="AH79">
        <f>IF('reken 1'!AF79,1,0)</f>
        <v>1</v>
      </c>
      <c r="AI79">
        <f>IF('reken 1'!AG79,1,0)</f>
        <v>1</v>
      </c>
      <c r="AJ79">
        <f>IF('reken 1'!AH79,1,0)</f>
        <v>1</v>
      </c>
      <c r="AK79">
        <f>IF('reken 1'!AI79,1,0)</f>
        <v>1</v>
      </c>
      <c r="AL79">
        <f>IF('reken 1'!AJ79,1,0)</f>
        <v>1</v>
      </c>
      <c r="AM79" s="48">
        <f t="shared" si="8"/>
        <v>11</v>
      </c>
      <c r="AN79">
        <f t="shared" si="9"/>
        <v>31</v>
      </c>
      <c r="AO79" s="4" t="s">
        <v>21</v>
      </c>
      <c r="AQ79" s="226">
        <v>24</v>
      </c>
      <c r="AR79" s="4" t="s">
        <v>7</v>
      </c>
    </row>
    <row r="80" spans="1:44" x14ac:dyDescent="0.25">
      <c r="A80" s="4" t="s">
        <v>6</v>
      </c>
      <c r="B80">
        <f>IF('reken 1'!B80&gt;2%,1,0)</f>
        <v>1</v>
      </c>
      <c r="C80">
        <f>IF('reken 1'!C80&gt;2%,1,0)</f>
        <v>1</v>
      </c>
      <c r="D80">
        <f>IF('reken 1'!D80&gt;2%,1,0)</f>
        <v>1</v>
      </c>
      <c r="E80">
        <f>IF('reken 1'!E80&gt;2%,1,0)</f>
        <v>1</v>
      </c>
      <c r="F80">
        <f>IF('reken 1'!F80&gt;2%,1,0)</f>
        <v>1</v>
      </c>
      <c r="G80">
        <f>IF('reken 1'!G80&gt;2%,1,0)</f>
        <v>1</v>
      </c>
      <c r="H80">
        <f>IF('reken 1'!H80&gt;2%,1,0)</f>
        <v>1</v>
      </c>
      <c r="I80">
        <f>IF('reken 1'!I80&gt;2%,1,0)</f>
        <v>0</v>
      </c>
      <c r="J80">
        <f>IF('reken 1'!J80&gt;2%,1,0)</f>
        <v>0</v>
      </c>
      <c r="K80">
        <f>IF('reken 1'!K80&gt;2%,1,0)</f>
        <v>0</v>
      </c>
      <c r="L80">
        <f>IF('reken 1'!L80&gt;2%,1,0)</f>
        <v>0</v>
      </c>
      <c r="M80">
        <f>IF('reken 1'!M80&gt;2%,1,0)</f>
        <v>0</v>
      </c>
      <c r="N80">
        <f>IF('reken 1'!N80&gt;2%,1,0)</f>
        <v>0</v>
      </c>
      <c r="O80" s="48">
        <f t="shared" si="6"/>
        <v>7</v>
      </c>
      <c r="P80">
        <f>IF('reken 1'!O80&gt;2%,1,0)</f>
        <v>1</v>
      </c>
      <c r="Q80">
        <f>IF('reken 1'!P80&gt;2%,1,0)</f>
        <v>1</v>
      </c>
      <c r="R80">
        <f>IF('reken 1'!Q80&gt;2%,1,0)</f>
        <v>0</v>
      </c>
      <c r="S80">
        <f>IF('reken 1'!R80&gt;2%,1,0)</f>
        <v>0</v>
      </c>
      <c r="T80">
        <f>IF('reken 1'!S80&gt;2%,1,0)</f>
        <v>0</v>
      </c>
      <c r="U80">
        <f>IF('reken 1'!T80&gt;2%,1,0)</f>
        <v>1</v>
      </c>
      <c r="V80">
        <f>IF('reken 1'!U80&gt;2%,1,0)</f>
        <v>1</v>
      </c>
      <c r="W80">
        <f>IF('reken 1'!V80&gt;2%,1,0)</f>
        <v>1</v>
      </c>
      <c r="X80">
        <f>IF('reken 1'!W80&gt;2%,1,0)</f>
        <v>1</v>
      </c>
      <c r="Y80">
        <f>IF('reken 1'!X80&gt;2%,1,0)</f>
        <v>1</v>
      </c>
      <c r="Z80">
        <f>IF('reken 1'!Y80&gt;2%,1,0)</f>
        <v>1</v>
      </c>
      <c r="AA80" s="48">
        <f t="shared" si="7"/>
        <v>8</v>
      </c>
      <c r="AB80">
        <f>IF('reken 1'!Z80,1,0)</f>
        <v>1</v>
      </c>
      <c r="AC80">
        <f>IF('reken 1'!AA80,1,0)</f>
        <v>1</v>
      </c>
      <c r="AD80">
        <f>IF('reken 1'!AB80,1,0)</f>
        <v>1</v>
      </c>
      <c r="AE80">
        <f>IF('reken 1'!AC80,1,0)</f>
        <v>1</v>
      </c>
      <c r="AF80">
        <f>IF('reken 1'!AD80,1,0)</f>
        <v>0</v>
      </c>
      <c r="AG80">
        <f>IF('reken 1'!AE80,1,0)</f>
        <v>0</v>
      </c>
      <c r="AH80">
        <f>IF('reken 1'!AF80,1,0)</f>
        <v>0</v>
      </c>
      <c r="AI80">
        <f>IF('reken 1'!AG80,1,0)</f>
        <v>0</v>
      </c>
      <c r="AJ80">
        <f>IF('reken 1'!AH80,1,0)</f>
        <v>1</v>
      </c>
      <c r="AK80">
        <f>IF('reken 1'!AI80,1,0)</f>
        <v>0</v>
      </c>
      <c r="AL80">
        <f>IF('reken 1'!AJ80,1,0)</f>
        <v>1</v>
      </c>
      <c r="AM80" s="48">
        <f t="shared" si="8"/>
        <v>6</v>
      </c>
      <c r="AN80">
        <f t="shared" si="9"/>
        <v>21</v>
      </c>
      <c r="AO80" s="4" t="s">
        <v>6</v>
      </c>
      <c r="AQ80" s="226">
        <v>24</v>
      </c>
      <c r="AR80" s="4" t="s">
        <v>8</v>
      </c>
    </row>
    <row r="81" spans="1:44" x14ac:dyDescent="0.25">
      <c r="A81" s="4" t="s">
        <v>26</v>
      </c>
      <c r="B81">
        <f>IF('reken 1'!B81&gt;2%,1,0)</f>
        <v>1</v>
      </c>
      <c r="C81">
        <f>IF('reken 1'!C81&gt;2%,1,0)</f>
        <v>1</v>
      </c>
      <c r="D81">
        <f>IF('reken 1'!D81&gt;2%,1,0)</f>
        <v>1</v>
      </c>
      <c r="E81">
        <f>IF('reken 1'!E81&gt;2%,1,0)</f>
        <v>1</v>
      </c>
      <c r="F81">
        <f>IF('reken 1'!F81&gt;2%,1,0)</f>
        <v>1</v>
      </c>
      <c r="G81">
        <f>IF('reken 1'!G81&gt;2%,1,0)</f>
        <v>1</v>
      </c>
      <c r="H81">
        <f>IF('reken 1'!H81&gt;2%,1,0)</f>
        <v>1</v>
      </c>
      <c r="I81">
        <f>IF('reken 1'!I81&gt;2%,1,0)</f>
        <v>1</v>
      </c>
      <c r="J81">
        <f>IF('reken 1'!J81&gt;2%,1,0)</f>
        <v>1</v>
      </c>
      <c r="K81">
        <f>IF('reken 1'!K81&gt;2%,1,0)</f>
        <v>1</v>
      </c>
      <c r="L81">
        <f>IF('reken 1'!L81&gt;2%,1,0)</f>
        <v>1</v>
      </c>
      <c r="M81">
        <f>IF('reken 1'!M81&gt;2%,1,0)</f>
        <v>1</v>
      </c>
      <c r="N81">
        <f>IF('reken 1'!N81&gt;2%,1,0)</f>
        <v>0</v>
      </c>
      <c r="O81" s="48">
        <f t="shared" si="6"/>
        <v>12</v>
      </c>
      <c r="P81">
        <f>IF('reken 1'!O81&gt;2%,1,0)</f>
        <v>0</v>
      </c>
      <c r="Q81">
        <f>IF('reken 1'!P81&gt;2%,1,0)</f>
        <v>0</v>
      </c>
      <c r="R81">
        <f>IF('reken 1'!Q81&gt;2%,1,0)</f>
        <v>1</v>
      </c>
      <c r="S81">
        <f>IF('reken 1'!R81&gt;2%,1,0)</f>
        <v>0</v>
      </c>
      <c r="T81">
        <f>IF('reken 1'!S81&gt;2%,1,0)</f>
        <v>1</v>
      </c>
      <c r="U81">
        <f>IF('reken 1'!T81&gt;2%,1,0)</f>
        <v>0</v>
      </c>
      <c r="V81">
        <f>IF('reken 1'!U81&gt;2%,1,0)</f>
        <v>1</v>
      </c>
      <c r="W81">
        <f>IF('reken 1'!V81&gt;2%,1,0)</f>
        <v>0</v>
      </c>
      <c r="X81">
        <f>IF('reken 1'!W81&gt;2%,1,0)</f>
        <v>0</v>
      </c>
      <c r="Y81">
        <f>IF('reken 1'!X81&gt;2%,1,0)</f>
        <v>0</v>
      </c>
      <c r="Z81">
        <f>IF('reken 1'!Y81&gt;2%,1,0)</f>
        <v>0</v>
      </c>
      <c r="AA81" s="48">
        <f t="shared" si="7"/>
        <v>3</v>
      </c>
      <c r="AB81">
        <f>IF('reken 1'!Z81,1,0)</f>
        <v>0</v>
      </c>
      <c r="AC81">
        <f>IF('reken 1'!AA81,1,0)</f>
        <v>0</v>
      </c>
      <c r="AD81">
        <f>IF('reken 1'!AB81,1,0)</f>
        <v>0</v>
      </c>
      <c r="AE81">
        <f>IF('reken 1'!AC81,1,0)</f>
        <v>0</v>
      </c>
      <c r="AF81">
        <f>IF('reken 1'!AD81,1,0)</f>
        <v>0</v>
      </c>
      <c r="AG81">
        <f>IF('reken 1'!AE81,1,0)</f>
        <v>0</v>
      </c>
      <c r="AH81">
        <f>IF('reken 1'!AF81,1,0)</f>
        <v>0</v>
      </c>
      <c r="AI81">
        <f>IF('reken 1'!AG81,1,0)</f>
        <v>0</v>
      </c>
      <c r="AJ81">
        <f>IF('reken 1'!AH81,1,0)</f>
        <v>0</v>
      </c>
      <c r="AK81">
        <f>IF('reken 1'!AI81,1,0)</f>
        <v>0</v>
      </c>
      <c r="AL81">
        <f>IF('reken 1'!AJ81,1,0)</f>
        <v>0</v>
      </c>
      <c r="AM81" s="48">
        <f t="shared" si="8"/>
        <v>0</v>
      </c>
      <c r="AN81">
        <f t="shared" si="9"/>
        <v>15</v>
      </c>
      <c r="AO81" s="4" t="s">
        <v>26</v>
      </c>
      <c r="AQ81" s="226">
        <v>26</v>
      </c>
      <c r="AR81" s="4" t="s">
        <v>51</v>
      </c>
    </row>
    <row r="82" spans="1:44" x14ac:dyDescent="0.25">
      <c r="A82" s="15" t="s">
        <v>101</v>
      </c>
      <c r="B82">
        <f>IF('reken 1'!B82&gt;2%,1,0)</f>
        <v>1</v>
      </c>
      <c r="C82">
        <f>IF('reken 1'!C82&gt;2%,1,0)</f>
        <v>1</v>
      </c>
      <c r="D82">
        <f>IF('reken 1'!D82&gt;2%,1,0)</f>
        <v>1</v>
      </c>
      <c r="E82">
        <f>IF('reken 1'!E82&gt;2%,1,0)</f>
        <v>0</v>
      </c>
      <c r="F82">
        <f>IF('reken 1'!F82&gt;2%,1,0)</f>
        <v>1</v>
      </c>
      <c r="G82">
        <f>IF('reken 1'!G82&gt;2%,1,0)</f>
        <v>1</v>
      </c>
      <c r="H82">
        <f>IF('reken 1'!H82&gt;2%,1,0)</f>
        <v>1</v>
      </c>
      <c r="I82">
        <f>IF('reken 1'!I82&gt;2%,1,0)</f>
        <v>1</v>
      </c>
      <c r="J82">
        <f>IF('reken 1'!J82&gt;2%,1,0)</f>
        <v>1</v>
      </c>
      <c r="K82">
        <f>IF('reken 1'!K82&gt;2%,1,0)</f>
        <v>1</v>
      </c>
      <c r="L82">
        <f>IF('reken 1'!L82&gt;2%,1,0)</f>
        <v>1</v>
      </c>
      <c r="M82">
        <f>IF('reken 1'!M82&gt;2%,1,0)</f>
        <v>1</v>
      </c>
      <c r="N82">
        <f>IF('reken 1'!N82&gt;2%,1,0)</f>
        <v>1</v>
      </c>
      <c r="O82" s="48">
        <f t="shared" si="6"/>
        <v>12</v>
      </c>
      <c r="P82">
        <f>IF('reken 1'!O82&gt;2%,1,0)</f>
        <v>0</v>
      </c>
      <c r="Q82">
        <f>IF('reken 1'!P82&gt;2%,1,0)</f>
        <v>1</v>
      </c>
      <c r="R82">
        <f>IF('reken 1'!Q82&gt;2%,1,0)</f>
        <v>1</v>
      </c>
      <c r="S82">
        <f>IF('reken 1'!R82&gt;2%,1,0)</f>
        <v>1</v>
      </c>
      <c r="T82">
        <f>IF('reken 1'!S82&gt;2%,1,0)</f>
        <v>1</v>
      </c>
      <c r="U82">
        <f>IF('reken 1'!T82&gt;2%,1,0)</f>
        <v>0</v>
      </c>
      <c r="V82">
        <f>IF('reken 1'!U82&gt;2%,1,0)</f>
        <v>1</v>
      </c>
      <c r="W82">
        <f>IF('reken 1'!V82&gt;2%,1,0)</f>
        <v>0</v>
      </c>
      <c r="X82">
        <f>IF('reken 1'!W82&gt;2%,1,0)</f>
        <v>1</v>
      </c>
      <c r="Y82">
        <f>IF('reken 1'!X82&gt;2%,1,0)</f>
        <v>1</v>
      </c>
      <c r="Z82">
        <f>IF('reken 1'!Y82&gt;2%,1,0)</f>
        <v>1</v>
      </c>
      <c r="AA82" s="48">
        <f t="shared" si="7"/>
        <v>8</v>
      </c>
      <c r="AB82">
        <f>IF('reken 1'!Z82,1,0)</f>
        <v>1</v>
      </c>
      <c r="AC82">
        <f>IF('reken 1'!AA82,1,0)</f>
        <v>1</v>
      </c>
      <c r="AD82">
        <f>IF('reken 1'!AB82,1,0)</f>
        <v>1</v>
      </c>
      <c r="AE82">
        <f>IF('reken 1'!AC82,1,0)</f>
        <v>1</v>
      </c>
      <c r="AF82">
        <f>IF('reken 1'!AD82,1,0)</f>
        <v>1</v>
      </c>
      <c r="AG82">
        <f>IF('reken 1'!AE82,1,0)</f>
        <v>1</v>
      </c>
      <c r="AH82">
        <f>IF('reken 1'!AF82,1,0)</f>
        <v>1</v>
      </c>
      <c r="AI82">
        <f>IF('reken 1'!AG82,1,0)</f>
        <v>1</v>
      </c>
      <c r="AJ82">
        <f>IF('reken 1'!AH82,1,0)</f>
        <v>1</v>
      </c>
      <c r="AK82">
        <f>IF('reken 1'!AI82,1,0)</f>
        <v>1</v>
      </c>
      <c r="AL82">
        <f>IF('reken 1'!AJ82,1,0)</f>
        <v>1</v>
      </c>
      <c r="AM82" s="48">
        <f t="shared" si="8"/>
        <v>11</v>
      </c>
      <c r="AN82">
        <f t="shared" si="9"/>
        <v>31</v>
      </c>
      <c r="AO82" s="15" t="s">
        <v>101</v>
      </c>
      <c r="AQ82" s="226">
        <v>26</v>
      </c>
      <c r="AR82" s="4" t="s">
        <v>37</v>
      </c>
    </row>
    <row r="83" spans="1:44" x14ac:dyDescent="0.25">
      <c r="A83" s="4" t="s">
        <v>66</v>
      </c>
      <c r="B83">
        <f>IF('reken 1'!B83&gt;2%,1,0)</f>
        <v>1</v>
      </c>
      <c r="C83">
        <f>IF('reken 1'!C83&gt;2%,1,0)</f>
        <v>1</v>
      </c>
      <c r="D83">
        <f>IF('reken 1'!D83&gt;2%,1,0)</f>
        <v>1</v>
      </c>
      <c r="E83">
        <f>IF('reken 1'!E83&gt;2%,1,0)</f>
        <v>1</v>
      </c>
      <c r="F83">
        <f>IF('reken 1'!F83&gt;2%,1,0)</f>
        <v>1</v>
      </c>
      <c r="G83">
        <f>IF('reken 1'!G83&gt;2%,1,0)</f>
        <v>0</v>
      </c>
      <c r="H83">
        <f>IF('reken 1'!H83&gt;2%,1,0)</f>
        <v>0</v>
      </c>
      <c r="I83">
        <f>IF('reken 1'!I83&gt;2%,1,0)</f>
        <v>0</v>
      </c>
      <c r="J83">
        <f>IF('reken 1'!J83&gt;2%,1,0)</f>
        <v>0</v>
      </c>
      <c r="K83">
        <f>IF('reken 1'!K83&gt;2%,1,0)</f>
        <v>0</v>
      </c>
      <c r="L83">
        <f>IF('reken 1'!L83&gt;2%,1,0)</f>
        <v>0</v>
      </c>
      <c r="M83">
        <f>IF('reken 1'!M83&gt;2%,1,0)</f>
        <v>0</v>
      </c>
      <c r="N83">
        <f>IF('reken 1'!N83&gt;2%,1,0)</f>
        <v>0</v>
      </c>
      <c r="O83" s="48">
        <f t="shared" si="6"/>
        <v>5</v>
      </c>
      <c r="P83">
        <f>IF('reken 1'!O83&gt;2%,1,0)</f>
        <v>0</v>
      </c>
      <c r="Q83">
        <f>IF('reken 1'!P83&gt;2%,1,0)</f>
        <v>0</v>
      </c>
      <c r="R83">
        <f>IF('reken 1'!Q83&gt;2%,1,0)</f>
        <v>0</v>
      </c>
      <c r="S83">
        <f>IF('reken 1'!R83&gt;2%,1,0)</f>
        <v>0</v>
      </c>
      <c r="T83">
        <f>IF('reken 1'!S83&gt;2%,1,0)</f>
        <v>0</v>
      </c>
      <c r="U83">
        <f>IF('reken 1'!T83&gt;2%,1,0)</f>
        <v>0</v>
      </c>
      <c r="V83">
        <f>IF('reken 1'!U83&gt;2%,1,0)</f>
        <v>0</v>
      </c>
      <c r="W83">
        <f>IF('reken 1'!V83&gt;2%,1,0)</f>
        <v>0</v>
      </c>
      <c r="X83">
        <f>IF('reken 1'!W83&gt;2%,1,0)</f>
        <v>0</v>
      </c>
      <c r="Y83">
        <f>IF('reken 1'!X83&gt;2%,1,0)</f>
        <v>0</v>
      </c>
      <c r="Z83">
        <f>IF('reken 1'!Y83&gt;2%,1,0)</f>
        <v>0</v>
      </c>
      <c r="AA83" s="48">
        <f t="shared" si="7"/>
        <v>0</v>
      </c>
      <c r="AB83">
        <f>IF('reken 1'!Z83,1,0)</f>
        <v>0</v>
      </c>
      <c r="AC83">
        <f>IF('reken 1'!AA83,1,0)</f>
        <v>0</v>
      </c>
      <c r="AD83">
        <f>IF('reken 1'!AB83,1,0)</f>
        <v>0</v>
      </c>
      <c r="AE83">
        <f>IF('reken 1'!AC83,1,0)</f>
        <v>0</v>
      </c>
      <c r="AF83">
        <f>IF('reken 1'!AD83,1,0)</f>
        <v>0</v>
      </c>
      <c r="AG83">
        <f>IF('reken 1'!AE83,1,0)</f>
        <v>0</v>
      </c>
      <c r="AH83">
        <f>IF('reken 1'!AF83,1,0)</f>
        <v>0</v>
      </c>
      <c r="AI83">
        <f>IF('reken 1'!AG83,1,0)</f>
        <v>0</v>
      </c>
      <c r="AJ83">
        <f>IF('reken 1'!AH83,1,0)</f>
        <v>0</v>
      </c>
      <c r="AK83">
        <f>IF('reken 1'!AI83,1,0)</f>
        <v>0</v>
      </c>
      <c r="AL83">
        <f>IF('reken 1'!AJ83,1,0)</f>
        <v>0</v>
      </c>
      <c r="AM83" s="48">
        <f t="shared" si="8"/>
        <v>0</v>
      </c>
      <c r="AN83">
        <f t="shared" si="9"/>
        <v>5</v>
      </c>
      <c r="AO83" s="4" t="s">
        <v>66</v>
      </c>
      <c r="AQ83" s="226">
        <v>26</v>
      </c>
      <c r="AR83" s="4" t="s">
        <v>52</v>
      </c>
    </row>
    <row r="84" spans="1:44" x14ac:dyDescent="0.25">
      <c r="A84" s="26" t="s">
        <v>107</v>
      </c>
      <c r="B84">
        <f>IF('reken 1'!B84&gt;2%,1,0)</f>
        <v>1</v>
      </c>
      <c r="C84">
        <f>IF('reken 1'!C84&gt;2%,1,0)</f>
        <v>1</v>
      </c>
      <c r="D84">
        <f>IF('reken 1'!D84&gt;2%,1,0)</f>
        <v>1</v>
      </c>
      <c r="E84">
        <f>IF('reken 1'!E84&gt;2%,1,0)</f>
        <v>1</v>
      </c>
      <c r="F84">
        <f>IF('reken 1'!F84&gt;2%,1,0)</f>
        <v>1</v>
      </c>
      <c r="G84">
        <f>IF('reken 1'!G84&gt;2%,1,0)</f>
        <v>1</v>
      </c>
      <c r="H84">
        <f>IF('reken 1'!H84&gt;2%,1,0)</f>
        <v>1</v>
      </c>
      <c r="I84">
        <f>IF('reken 1'!I84&gt;2%,1,0)</f>
        <v>1</v>
      </c>
      <c r="J84">
        <f>IF('reken 1'!J84&gt;2%,1,0)</f>
        <v>1</v>
      </c>
      <c r="K84">
        <f>IF('reken 1'!K84&gt;2%,1,0)</f>
        <v>1</v>
      </c>
      <c r="L84">
        <f>IF('reken 1'!L84&gt;2%,1,0)</f>
        <v>1</v>
      </c>
      <c r="M84">
        <f>IF('reken 1'!M84&gt;2%,1,0)</f>
        <v>1</v>
      </c>
      <c r="N84">
        <f>IF('reken 1'!N84&gt;2%,1,0)</f>
        <v>1</v>
      </c>
      <c r="O84" s="48">
        <f t="shared" si="6"/>
        <v>13</v>
      </c>
      <c r="P84">
        <f>IF('reken 1'!O84&gt;2%,1,0)</f>
        <v>0</v>
      </c>
      <c r="Q84">
        <f>IF('reken 1'!P84&gt;2%,1,0)</f>
        <v>0</v>
      </c>
      <c r="R84">
        <f>IF('reken 1'!Q84&gt;2%,1,0)</f>
        <v>0</v>
      </c>
      <c r="S84">
        <f>IF('reken 1'!R84&gt;2%,1,0)</f>
        <v>0</v>
      </c>
      <c r="T84">
        <f>IF('reken 1'!S84&gt;2%,1,0)</f>
        <v>0</v>
      </c>
      <c r="U84">
        <f>IF('reken 1'!T84&gt;2%,1,0)</f>
        <v>1</v>
      </c>
      <c r="V84">
        <f>IF('reken 1'!U84&gt;2%,1,0)</f>
        <v>0</v>
      </c>
      <c r="W84">
        <f>IF('reken 1'!V84&gt;2%,1,0)</f>
        <v>0</v>
      </c>
      <c r="X84">
        <f>IF('reken 1'!W84&gt;2%,1,0)</f>
        <v>0</v>
      </c>
      <c r="Y84">
        <f>IF('reken 1'!X84&gt;2%,1,0)</f>
        <v>0</v>
      </c>
      <c r="Z84">
        <f>IF('reken 1'!Y84&gt;2%,1,0)</f>
        <v>0</v>
      </c>
      <c r="AA84" s="48">
        <f t="shared" si="7"/>
        <v>1</v>
      </c>
      <c r="AB84">
        <f>IF('reken 1'!Z84,1,0)</f>
        <v>0</v>
      </c>
      <c r="AC84">
        <f>IF('reken 1'!AA84,1,0)</f>
        <v>0</v>
      </c>
      <c r="AD84">
        <f>IF('reken 1'!AB84,1,0)</f>
        <v>0</v>
      </c>
      <c r="AE84">
        <f>IF('reken 1'!AC84,1,0)</f>
        <v>0</v>
      </c>
      <c r="AF84">
        <f>IF('reken 1'!AD84,1,0)</f>
        <v>0</v>
      </c>
      <c r="AG84">
        <f>IF('reken 1'!AE84,1,0)</f>
        <v>0</v>
      </c>
      <c r="AH84">
        <f>IF('reken 1'!AF84,1,0)</f>
        <v>0</v>
      </c>
      <c r="AI84">
        <f>IF('reken 1'!AG84,1,0)</f>
        <v>0</v>
      </c>
      <c r="AJ84">
        <f>IF('reken 1'!AH84,1,0)</f>
        <v>0</v>
      </c>
      <c r="AK84">
        <f>IF('reken 1'!AI84,1,0)</f>
        <v>0</v>
      </c>
      <c r="AL84">
        <f>IF('reken 1'!AJ84,1,0)</f>
        <v>0</v>
      </c>
      <c r="AM84" s="48">
        <f t="shared" si="8"/>
        <v>0</v>
      </c>
      <c r="AN84">
        <f t="shared" si="9"/>
        <v>14</v>
      </c>
      <c r="AO84" s="26" t="s">
        <v>107</v>
      </c>
      <c r="AQ84" s="226">
        <v>27</v>
      </c>
      <c r="AR84" s="26" t="s">
        <v>60</v>
      </c>
    </row>
    <row r="85" spans="1:44" x14ac:dyDescent="0.25">
      <c r="A85" s="26" t="s">
        <v>61</v>
      </c>
      <c r="B85">
        <f>IF('reken 1'!B85&gt;2%,1,0)</f>
        <v>1</v>
      </c>
      <c r="C85">
        <f>IF('reken 1'!C85&gt;2%,1,0)</f>
        <v>1</v>
      </c>
      <c r="D85">
        <f>IF('reken 1'!D85&gt;2%,1,0)</f>
        <v>1</v>
      </c>
      <c r="E85">
        <f>IF('reken 1'!E85&gt;2%,1,0)</f>
        <v>1</v>
      </c>
      <c r="F85">
        <f>IF('reken 1'!F85&gt;2%,1,0)</f>
        <v>1</v>
      </c>
      <c r="G85">
        <f>IF('reken 1'!G85&gt;2%,1,0)</f>
        <v>1</v>
      </c>
      <c r="H85">
        <f>IF('reken 1'!H85&gt;2%,1,0)</f>
        <v>1</v>
      </c>
      <c r="I85">
        <f>IF('reken 1'!I85&gt;2%,1,0)</f>
        <v>1</v>
      </c>
      <c r="J85">
        <f>IF('reken 1'!J85&gt;2%,1,0)</f>
        <v>1</v>
      </c>
      <c r="K85">
        <f>IF('reken 1'!K85&gt;2%,1,0)</f>
        <v>0</v>
      </c>
      <c r="L85">
        <f>IF('reken 1'!L85&gt;2%,1,0)</f>
        <v>0</v>
      </c>
      <c r="M85">
        <f>IF('reken 1'!M85&gt;2%,1,0)</f>
        <v>0</v>
      </c>
      <c r="N85">
        <f>IF('reken 1'!N85&gt;2%,1,0)</f>
        <v>0</v>
      </c>
      <c r="O85" s="48">
        <f t="shared" si="6"/>
        <v>9</v>
      </c>
      <c r="P85">
        <f>IF('reken 1'!O85&gt;2%,1,0)</f>
        <v>0</v>
      </c>
      <c r="Q85">
        <f>IF('reken 1'!P85&gt;2%,1,0)</f>
        <v>0</v>
      </c>
      <c r="R85">
        <f>IF('reken 1'!Q85&gt;2%,1,0)</f>
        <v>0</v>
      </c>
      <c r="S85">
        <f>IF('reken 1'!R85&gt;2%,1,0)</f>
        <v>0</v>
      </c>
      <c r="T85">
        <f>IF('reken 1'!S85&gt;2%,1,0)</f>
        <v>0</v>
      </c>
      <c r="U85">
        <f>IF('reken 1'!T85&gt;2%,1,0)</f>
        <v>0</v>
      </c>
      <c r="V85">
        <f>IF('reken 1'!U85&gt;2%,1,0)</f>
        <v>0</v>
      </c>
      <c r="W85">
        <f>IF('reken 1'!V85&gt;2%,1,0)</f>
        <v>0</v>
      </c>
      <c r="X85">
        <f>IF('reken 1'!W85&gt;2%,1,0)</f>
        <v>0</v>
      </c>
      <c r="Y85">
        <f>IF('reken 1'!X85&gt;2%,1,0)</f>
        <v>0</v>
      </c>
      <c r="Z85">
        <f>IF('reken 1'!Y85&gt;2%,1,0)</f>
        <v>0</v>
      </c>
      <c r="AA85" s="48">
        <f t="shared" si="7"/>
        <v>0</v>
      </c>
      <c r="AB85">
        <f>IF('reken 1'!Z85,1,0)</f>
        <v>0</v>
      </c>
      <c r="AC85">
        <f>IF('reken 1'!AA85,1,0)</f>
        <v>0</v>
      </c>
      <c r="AD85">
        <f>IF('reken 1'!AB85,1,0)</f>
        <v>0</v>
      </c>
      <c r="AE85">
        <f>IF('reken 1'!AC85,1,0)</f>
        <v>0</v>
      </c>
      <c r="AF85">
        <f>IF('reken 1'!AD85,1,0)</f>
        <v>1</v>
      </c>
      <c r="AG85">
        <f>IF('reken 1'!AE85,1,0)</f>
        <v>1</v>
      </c>
      <c r="AH85">
        <f>IF('reken 1'!AF85,1,0)</f>
        <v>1</v>
      </c>
      <c r="AI85">
        <f>IF('reken 1'!AG85,1,0)</f>
        <v>1</v>
      </c>
      <c r="AJ85">
        <f>IF('reken 1'!AH85,1,0)</f>
        <v>1</v>
      </c>
      <c r="AK85">
        <f>IF('reken 1'!AI85,1,0)</f>
        <v>1</v>
      </c>
      <c r="AL85">
        <f>IF('reken 1'!AJ85,1,0)</f>
        <v>1</v>
      </c>
      <c r="AM85" s="48">
        <f t="shared" si="8"/>
        <v>7</v>
      </c>
      <c r="AN85">
        <f t="shared" si="9"/>
        <v>16</v>
      </c>
      <c r="AO85" s="26" t="s">
        <v>61</v>
      </c>
      <c r="AQ85" s="226">
        <v>27</v>
      </c>
      <c r="AR85" s="26" t="s">
        <v>79</v>
      </c>
    </row>
    <row r="86" spans="1:44" ht="15.75" thickBot="1" x14ac:dyDescent="0.3">
      <c r="A86" s="24" t="s">
        <v>104</v>
      </c>
      <c r="B86">
        <f>IF('reken 1'!B86&gt;2%,1,0)</f>
        <v>1</v>
      </c>
      <c r="C86">
        <f>IF('reken 1'!C86&gt;2%,1,0)</f>
        <v>1</v>
      </c>
      <c r="D86">
        <f>IF('reken 1'!D86&gt;2%,1,0)</f>
        <v>1</v>
      </c>
      <c r="E86">
        <f>IF('reken 1'!E86&gt;2%,1,0)</f>
        <v>1</v>
      </c>
      <c r="F86">
        <f>IF('reken 1'!F86&gt;2%,1,0)</f>
        <v>1</v>
      </c>
      <c r="G86">
        <f>IF('reken 1'!G86&gt;2%,1,0)</f>
        <v>1</v>
      </c>
      <c r="H86">
        <f>IF('reken 1'!H86&gt;2%,1,0)</f>
        <v>1</v>
      </c>
      <c r="I86">
        <f>IF('reken 1'!I86&gt;2%,1,0)</f>
        <v>1</v>
      </c>
      <c r="J86">
        <f>IF('reken 1'!J86&gt;2%,1,0)</f>
        <v>1</v>
      </c>
      <c r="K86">
        <f>IF('reken 1'!K86&gt;2%,1,0)</f>
        <v>1</v>
      </c>
      <c r="L86">
        <f>IF('reken 1'!L86&gt;2%,1,0)</f>
        <v>1</v>
      </c>
      <c r="M86">
        <f>IF('reken 1'!M86&gt;2%,1,0)</f>
        <v>1</v>
      </c>
      <c r="N86">
        <f>IF('reken 1'!N86&gt;2%,1,0)</f>
        <v>1</v>
      </c>
      <c r="O86" s="48">
        <f t="shared" si="6"/>
        <v>13</v>
      </c>
      <c r="P86">
        <f>IF('reken 1'!O86&gt;2%,1,0)</f>
        <v>1</v>
      </c>
      <c r="Q86">
        <f>IF('reken 1'!P86&gt;2%,1,0)</f>
        <v>1</v>
      </c>
      <c r="R86">
        <f>IF('reken 1'!Q86&gt;2%,1,0)</f>
        <v>1</v>
      </c>
      <c r="S86">
        <f>IF('reken 1'!R86&gt;2%,1,0)</f>
        <v>1</v>
      </c>
      <c r="T86">
        <f>IF('reken 1'!S86&gt;2%,1,0)</f>
        <v>1</v>
      </c>
      <c r="U86">
        <f>IF('reken 1'!T86&gt;2%,1,0)</f>
        <v>1</v>
      </c>
      <c r="V86">
        <f>IF('reken 1'!U86&gt;2%,1,0)</f>
        <v>0</v>
      </c>
      <c r="W86">
        <f>IF('reken 1'!V86&gt;2%,1,0)</f>
        <v>1</v>
      </c>
      <c r="X86">
        <f>IF('reken 1'!W86&gt;2%,1,0)</f>
        <v>0</v>
      </c>
      <c r="Y86">
        <f>IF('reken 1'!X86&gt;2%,1,0)</f>
        <v>1</v>
      </c>
      <c r="Z86">
        <f>IF('reken 1'!Y86&gt;2%,1,0)</f>
        <v>1</v>
      </c>
      <c r="AA86" s="48">
        <f t="shared" si="7"/>
        <v>9</v>
      </c>
      <c r="AB86">
        <f>IF('reken 1'!Z86,1,0)</f>
        <v>1</v>
      </c>
      <c r="AC86">
        <f>IF('reken 1'!AA86,1,0)</f>
        <v>1</v>
      </c>
      <c r="AD86">
        <f>IF('reken 1'!AB86,1,0)</f>
        <v>1</v>
      </c>
      <c r="AE86">
        <f>IF('reken 1'!AC86,1,0)</f>
        <v>1</v>
      </c>
      <c r="AF86">
        <f>IF('reken 1'!AD86,1,0)</f>
        <v>1</v>
      </c>
      <c r="AG86">
        <f>IF('reken 1'!AE86,1,0)</f>
        <v>1</v>
      </c>
      <c r="AH86">
        <f>IF('reken 1'!AF86,1,0)</f>
        <v>1</v>
      </c>
      <c r="AI86">
        <f>IF('reken 1'!AG86,1,0)</f>
        <v>1</v>
      </c>
      <c r="AJ86">
        <f>IF('reken 1'!AH86,1,0)</f>
        <v>1</v>
      </c>
      <c r="AK86">
        <f>IF('reken 1'!AI86,1,0)</f>
        <v>1</v>
      </c>
      <c r="AL86">
        <f>IF('reken 1'!AJ86,1,0)</f>
        <v>1</v>
      </c>
      <c r="AM86" s="48">
        <f t="shared" si="8"/>
        <v>11</v>
      </c>
      <c r="AN86">
        <f t="shared" si="9"/>
        <v>33</v>
      </c>
      <c r="AO86" s="24" t="s">
        <v>104</v>
      </c>
      <c r="AQ86" s="226">
        <v>27</v>
      </c>
      <c r="AR86" s="24" t="s">
        <v>80</v>
      </c>
    </row>
    <row r="87" spans="1:44" ht="15.75" thickBot="1" x14ac:dyDescent="0.3">
      <c r="A87" s="1" t="s">
        <v>90</v>
      </c>
      <c r="B87">
        <f>IF('reken 1'!B87&gt;2%,1,0)</f>
        <v>1</v>
      </c>
      <c r="C87">
        <f>IF('reken 1'!C87&gt;2%,1,0)</f>
        <v>1</v>
      </c>
      <c r="D87">
        <f>IF('reken 1'!D87&gt;2%,1,0)</f>
        <v>1</v>
      </c>
      <c r="E87">
        <f>IF('reken 1'!E87&gt;2%,1,0)</f>
        <v>1</v>
      </c>
      <c r="F87">
        <f>IF('reken 1'!F87&gt;2%,1,0)</f>
        <v>1</v>
      </c>
      <c r="G87">
        <f>IF('reken 1'!G87&gt;2%,1,0)</f>
        <v>1</v>
      </c>
      <c r="H87">
        <f>IF('reken 1'!H87&gt;2%,1,0)</f>
        <v>1</v>
      </c>
      <c r="I87">
        <f>IF('reken 1'!I87&gt;2%,1,0)</f>
        <v>1</v>
      </c>
      <c r="J87">
        <f>IF('reken 1'!J87&gt;2%,1,0)</f>
        <v>1</v>
      </c>
      <c r="K87">
        <f>IF('reken 1'!K87&gt;2%,1,0)</f>
        <v>1</v>
      </c>
      <c r="L87">
        <f>IF('reken 1'!L87&gt;2%,1,0)</f>
        <v>0</v>
      </c>
      <c r="M87">
        <f>IF('reken 1'!M87&gt;2%,1,0)</f>
        <v>1</v>
      </c>
      <c r="N87">
        <f>IF('reken 1'!N87&gt;2%,1,0)</f>
        <v>1</v>
      </c>
      <c r="O87" s="48">
        <f t="shared" si="6"/>
        <v>12</v>
      </c>
      <c r="P87">
        <f>IF('reken 1'!O87&gt;2%,1,0)</f>
        <v>1</v>
      </c>
      <c r="Q87">
        <f>IF('reken 1'!P87&gt;2%,1,0)</f>
        <v>1</v>
      </c>
      <c r="R87">
        <f>IF('reken 1'!Q87&gt;2%,1,0)</f>
        <v>1</v>
      </c>
      <c r="S87">
        <f>IF('reken 1'!R87&gt;2%,1,0)</f>
        <v>1</v>
      </c>
      <c r="T87">
        <f>IF('reken 1'!S87&gt;2%,1,0)</f>
        <v>1</v>
      </c>
      <c r="U87">
        <f>IF('reken 1'!T87&gt;2%,1,0)</f>
        <v>1</v>
      </c>
      <c r="V87">
        <f>IF('reken 1'!U87&gt;2%,1,0)</f>
        <v>1</v>
      </c>
      <c r="W87">
        <f>IF('reken 1'!V87&gt;2%,1,0)</f>
        <v>1</v>
      </c>
      <c r="X87">
        <f>IF('reken 1'!W87&gt;2%,1,0)</f>
        <v>1</v>
      </c>
      <c r="Y87">
        <f>IF('reken 1'!X87&gt;2%,1,0)</f>
        <v>1</v>
      </c>
      <c r="Z87">
        <f>IF('reken 1'!Y87&gt;2%,1,0)</f>
        <v>1</v>
      </c>
      <c r="AA87" s="48">
        <f t="shared" si="7"/>
        <v>11</v>
      </c>
      <c r="AB87">
        <f>IF('reken 1'!Z87,1,0)</f>
        <v>1</v>
      </c>
      <c r="AC87">
        <f>IF('reken 1'!AA87,1,0)</f>
        <v>1</v>
      </c>
      <c r="AD87">
        <f>IF('reken 1'!AB87,1,0)</f>
        <v>1</v>
      </c>
      <c r="AE87">
        <f>IF('reken 1'!AC87,1,0)</f>
        <v>1</v>
      </c>
      <c r="AF87">
        <f>IF('reken 1'!AD87,1,0)</f>
        <v>0</v>
      </c>
      <c r="AG87">
        <f>IF('reken 1'!AE87,1,0)</f>
        <v>1</v>
      </c>
      <c r="AH87">
        <f>IF('reken 1'!AF87,1,0)</f>
        <v>1</v>
      </c>
      <c r="AI87">
        <f>IF('reken 1'!AG87,1,0)</f>
        <v>1</v>
      </c>
      <c r="AJ87">
        <f>IF('reken 1'!AH87,1,0)</f>
        <v>0</v>
      </c>
      <c r="AK87">
        <f>IF('reken 1'!AI87,1,0)</f>
        <v>1</v>
      </c>
      <c r="AL87">
        <f>IF('reken 1'!AJ87,1,0)</f>
        <v>0</v>
      </c>
      <c r="AM87" s="48">
        <f t="shared" si="8"/>
        <v>8</v>
      </c>
      <c r="AN87">
        <f t="shared" si="9"/>
        <v>31</v>
      </c>
      <c r="AO87" s="1" t="s">
        <v>90</v>
      </c>
      <c r="AQ87" s="226">
        <v>28</v>
      </c>
      <c r="AR87" s="24" t="s">
        <v>13</v>
      </c>
    </row>
    <row r="88" spans="1:44" x14ac:dyDescent="0.25">
      <c r="A88" s="4" t="s">
        <v>99</v>
      </c>
      <c r="B88">
        <f>IF('reken 1'!B88&gt;2%,1,0)</f>
        <v>1</v>
      </c>
      <c r="C88">
        <f>IF('reken 1'!C88&gt;2%,1,0)</f>
        <v>1</v>
      </c>
      <c r="D88">
        <f>IF('reken 1'!D88&gt;2%,1,0)</f>
        <v>1</v>
      </c>
      <c r="E88">
        <f>IF('reken 1'!E88&gt;2%,1,0)</f>
        <v>1</v>
      </c>
      <c r="F88">
        <f>IF('reken 1'!F88&gt;2%,1,0)</f>
        <v>1</v>
      </c>
      <c r="G88">
        <f>IF('reken 1'!G88&gt;2%,1,0)</f>
        <v>1</v>
      </c>
      <c r="H88">
        <f>IF('reken 1'!H88&gt;2%,1,0)</f>
        <v>1</v>
      </c>
      <c r="I88">
        <f>IF('reken 1'!I88&gt;2%,1,0)</f>
        <v>1</v>
      </c>
      <c r="J88">
        <f>IF('reken 1'!J88&gt;2%,1,0)</f>
        <v>1</v>
      </c>
      <c r="K88">
        <f>IF('reken 1'!K88&gt;2%,1,0)</f>
        <v>1</v>
      </c>
      <c r="L88">
        <f>IF('reken 1'!L88&gt;2%,1,0)</f>
        <v>1</v>
      </c>
      <c r="M88">
        <f>IF('reken 1'!M88&gt;2%,1,0)</f>
        <v>1</v>
      </c>
      <c r="N88">
        <f>IF('reken 1'!N88&gt;2%,1,0)</f>
        <v>1</v>
      </c>
      <c r="O88" s="48">
        <f t="shared" si="6"/>
        <v>13</v>
      </c>
      <c r="P88">
        <f>IF('reken 1'!O88&gt;2%,1,0)</f>
        <v>1</v>
      </c>
      <c r="Q88">
        <f>IF('reken 1'!P88&gt;2%,1,0)</f>
        <v>1</v>
      </c>
      <c r="R88">
        <f>IF('reken 1'!Q88&gt;2%,1,0)</f>
        <v>1</v>
      </c>
      <c r="S88">
        <f>IF('reken 1'!R88&gt;2%,1,0)</f>
        <v>0</v>
      </c>
      <c r="T88">
        <f>IF('reken 1'!S88&gt;2%,1,0)</f>
        <v>1</v>
      </c>
      <c r="U88">
        <f>IF('reken 1'!T88&gt;2%,1,0)</f>
        <v>1</v>
      </c>
      <c r="V88">
        <f>IF('reken 1'!U88&gt;2%,1,0)</f>
        <v>1</v>
      </c>
      <c r="W88">
        <f>IF('reken 1'!V88&gt;2%,1,0)</f>
        <v>1</v>
      </c>
      <c r="X88">
        <f>IF('reken 1'!W88&gt;2%,1,0)</f>
        <v>1</v>
      </c>
      <c r="Y88">
        <f>IF('reken 1'!X88&gt;2%,1,0)</f>
        <v>1</v>
      </c>
      <c r="Z88">
        <f>IF('reken 1'!Y88&gt;2%,1,0)</f>
        <v>1</v>
      </c>
      <c r="AA88" s="48">
        <f t="shared" si="7"/>
        <v>10</v>
      </c>
      <c r="AB88">
        <f>IF('reken 1'!Z88,1,0)</f>
        <v>1</v>
      </c>
      <c r="AC88">
        <f>IF('reken 1'!AA88,1,0)</f>
        <v>1</v>
      </c>
      <c r="AD88">
        <f>IF('reken 1'!AB88,1,0)</f>
        <v>1</v>
      </c>
      <c r="AE88">
        <f>IF('reken 1'!AC88,1,0)</f>
        <v>1</v>
      </c>
      <c r="AF88">
        <f>IF('reken 1'!AD88,1,0)</f>
        <v>1</v>
      </c>
      <c r="AG88">
        <f>IF('reken 1'!AE88,1,0)</f>
        <v>1</v>
      </c>
      <c r="AH88">
        <f>IF('reken 1'!AF88,1,0)</f>
        <v>1</v>
      </c>
      <c r="AI88">
        <f>IF('reken 1'!AG88,1,0)</f>
        <v>1</v>
      </c>
      <c r="AJ88">
        <f>IF('reken 1'!AH88,1,0)</f>
        <v>1</v>
      </c>
      <c r="AK88">
        <f>IF('reken 1'!AI88,1,0)</f>
        <v>0</v>
      </c>
      <c r="AL88">
        <f>IF('reken 1'!AJ88,1,0)</f>
        <v>1</v>
      </c>
      <c r="AM88" s="48">
        <f t="shared" si="8"/>
        <v>10</v>
      </c>
      <c r="AN88">
        <f t="shared" si="9"/>
        <v>33</v>
      </c>
      <c r="AO88" s="4" t="s">
        <v>99</v>
      </c>
      <c r="AQ88" s="226">
        <v>28</v>
      </c>
      <c r="AR88" s="4" t="s">
        <v>42</v>
      </c>
    </row>
    <row r="89" spans="1:44" x14ac:dyDescent="0.25">
      <c r="A89" s="38" t="s">
        <v>87</v>
      </c>
      <c r="B89">
        <f>IF('reken 1'!B89&gt;2%,1,0)</f>
        <v>0</v>
      </c>
      <c r="C89">
        <f>IF('reken 1'!C89&gt;2%,1,0)</f>
        <v>0</v>
      </c>
      <c r="D89">
        <f>IF('reken 1'!D89&gt;2%,1,0)</f>
        <v>0</v>
      </c>
      <c r="E89">
        <f>IF('reken 1'!E89&gt;2%,1,0)</f>
        <v>0</v>
      </c>
      <c r="F89">
        <f>IF('reken 1'!F89&gt;2%,1,0)</f>
        <v>0</v>
      </c>
      <c r="G89">
        <f>IF('reken 1'!G89&gt;2%,1,0)</f>
        <v>0</v>
      </c>
      <c r="H89">
        <f>IF('reken 1'!H89&gt;2%,1,0)</f>
        <v>0</v>
      </c>
      <c r="I89">
        <f>IF('reken 1'!I89&gt;2%,1,0)</f>
        <v>1</v>
      </c>
      <c r="J89">
        <f>IF('reken 1'!J89&gt;2%,1,0)</f>
        <v>1</v>
      </c>
      <c r="K89">
        <f>IF('reken 1'!K89&gt;2%,1,0)</f>
        <v>1</v>
      </c>
      <c r="L89">
        <f>IF('reken 1'!L89&gt;2%,1,0)</f>
        <v>1</v>
      </c>
      <c r="M89">
        <f>IF('reken 1'!M89&gt;2%,1,0)</f>
        <v>1</v>
      </c>
      <c r="N89">
        <f>IF('reken 1'!N89&gt;2%,1,0)</f>
        <v>1</v>
      </c>
      <c r="O89" s="48">
        <f t="shared" si="6"/>
        <v>6</v>
      </c>
      <c r="P89">
        <f>IF('reken 1'!O89&gt;2%,1,0)</f>
        <v>0</v>
      </c>
      <c r="Q89">
        <f>IF('reken 1'!P89&gt;2%,1,0)</f>
        <v>0</v>
      </c>
      <c r="R89">
        <f>IF('reken 1'!Q89&gt;2%,1,0)</f>
        <v>0</v>
      </c>
      <c r="S89">
        <f>IF('reken 1'!R89&gt;2%,1,0)</f>
        <v>0</v>
      </c>
      <c r="T89">
        <f>IF('reken 1'!S89&gt;2%,1,0)</f>
        <v>0</v>
      </c>
      <c r="U89">
        <f>IF('reken 1'!T89&gt;2%,1,0)</f>
        <v>0</v>
      </c>
      <c r="V89">
        <f>IF('reken 1'!U89&gt;2%,1,0)</f>
        <v>0</v>
      </c>
      <c r="W89">
        <f>IF('reken 1'!V89&gt;2%,1,0)</f>
        <v>0</v>
      </c>
      <c r="X89">
        <f>IF('reken 1'!W89&gt;2%,1,0)</f>
        <v>0</v>
      </c>
      <c r="Y89">
        <f>IF('reken 1'!X89&gt;2%,1,0)</f>
        <v>1</v>
      </c>
      <c r="Z89">
        <f>IF('reken 1'!Y89&gt;2%,1,0)</f>
        <v>0</v>
      </c>
      <c r="AA89" s="48">
        <f t="shared" si="7"/>
        <v>1</v>
      </c>
      <c r="AB89">
        <f>IF('reken 1'!Z89,1,0)</f>
        <v>1</v>
      </c>
      <c r="AC89">
        <f>IF('reken 1'!AA89,1,0)</f>
        <v>1</v>
      </c>
      <c r="AD89">
        <f>IF('reken 1'!AB89,1,0)</f>
        <v>1</v>
      </c>
      <c r="AE89">
        <f>IF('reken 1'!AC89,1,0)</f>
        <v>1</v>
      </c>
      <c r="AF89">
        <f>IF('reken 1'!AD89,1,0)</f>
        <v>1</v>
      </c>
      <c r="AG89">
        <f>IF('reken 1'!AE89,1,0)</f>
        <v>1</v>
      </c>
      <c r="AH89">
        <f>IF('reken 1'!AF89,1,0)</f>
        <v>1</v>
      </c>
      <c r="AI89">
        <f>IF('reken 1'!AG89,1,0)</f>
        <v>1</v>
      </c>
      <c r="AJ89">
        <f>IF('reken 1'!AH89,1,0)</f>
        <v>0</v>
      </c>
      <c r="AK89">
        <f>IF('reken 1'!AI89,1,0)</f>
        <v>0</v>
      </c>
      <c r="AL89">
        <f>IF('reken 1'!AJ89,1,0)</f>
        <v>0</v>
      </c>
      <c r="AM89" s="48">
        <f t="shared" si="8"/>
        <v>8</v>
      </c>
      <c r="AN89">
        <f t="shared" si="9"/>
        <v>15</v>
      </c>
      <c r="AO89" s="38" t="s">
        <v>87</v>
      </c>
      <c r="AQ89" s="226">
        <v>28</v>
      </c>
      <c r="AR89" s="4" t="s">
        <v>67</v>
      </c>
    </row>
    <row r="90" spans="1:44" x14ac:dyDescent="0.25">
      <c r="A90" s="15" t="s">
        <v>96</v>
      </c>
      <c r="B90">
        <f>IF('reken 1'!B90&gt;2%,1,0)</f>
        <v>0</v>
      </c>
      <c r="C90">
        <f>IF('reken 1'!C90&gt;2%,1,0)</f>
        <v>0</v>
      </c>
      <c r="D90">
        <f>IF('reken 1'!D90&gt;2%,1,0)</f>
        <v>1</v>
      </c>
      <c r="E90">
        <f>IF('reken 1'!E90&gt;2%,1,0)</f>
        <v>1</v>
      </c>
      <c r="F90">
        <f>IF('reken 1'!F90&gt;2%,1,0)</f>
        <v>0</v>
      </c>
      <c r="G90">
        <f>IF('reken 1'!G90&gt;2%,1,0)</f>
        <v>1</v>
      </c>
      <c r="H90">
        <f>IF('reken 1'!H90&gt;2%,1,0)</f>
        <v>1</v>
      </c>
      <c r="I90">
        <f>IF('reken 1'!I90&gt;2%,1,0)</f>
        <v>1</v>
      </c>
      <c r="J90">
        <f>IF('reken 1'!J90&gt;2%,1,0)</f>
        <v>0</v>
      </c>
      <c r="K90">
        <f>IF('reken 1'!K90&gt;2%,1,0)</f>
        <v>1</v>
      </c>
      <c r="L90">
        <f>IF('reken 1'!L90&gt;2%,1,0)</f>
        <v>1</v>
      </c>
      <c r="M90">
        <f>IF('reken 1'!M90&gt;2%,1,0)</f>
        <v>1</v>
      </c>
      <c r="N90">
        <f>IF('reken 1'!N90&gt;2%,1,0)</f>
        <v>0</v>
      </c>
      <c r="O90" s="48">
        <f t="shared" si="6"/>
        <v>8</v>
      </c>
      <c r="P90">
        <f>IF('reken 1'!O90&gt;2%,1,0)</f>
        <v>1</v>
      </c>
      <c r="Q90">
        <f>IF('reken 1'!P90&gt;2%,1,0)</f>
        <v>1</v>
      </c>
      <c r="R90">
        <f>IF('reken 1'!Q90&gt;2%,1,0)</f>
        <v>1</v>
      </c>
      <c r="S90">
        <f>IF('reken 1'!R90&gt;2%,1,0)</f>
        <v>0</v>
      </c>
      <c r="T90">
        <f>IF('reken 1'!S90&gt;2%,1,0)</f>
        <v>1</v>
      </c>
      <c r="U90">
        <f>IF('reken 1'!T90&gt;2%,1,0)</f>
        <v>1</v>
      </c>
      <c r="V90">
        <f>IF('reken 1'!U90&gt;2%,1,0)</f>
        <v>1</v>
      </c>
      <c r="W90">
        <f>IF('reken 1'!V90&gt;2%,1,0)</f>
        <v>0</v>
      </c>
      <c r="X90">
        <f>IF('reken 1'!W90&gt;2%,1,0)</f>
        <v>1</v>
      </c>
      <c r="Y90">
        <f>IF('reken 1'!X90&gt;2%,1,0)</f>
        <v>1</v>
      </c>
      <c r="Z90">
        <f>IF('reken 1'!Y90&gt;2%,1,0)</f>
        <v>1</v>
      </c>
      <c r="AA90" s="48">
        <f t="shared" si="7"/>
        <v>9</v>
      </c>
      <c r="AB90">
        <f>IF('reken 1'!Z90,1,0)</f>
        <v>1</v>
      </c>
      <c r="AC90">
        <f>IF('reken 1'!AA90,1,0)</f>
        <v>1</v>
      </c>
      <c r="AD90">
        <f>IF('reken 1'!AB90,1,0)</f>
        <v>0</v>
      </c>
      <c r="AE90">
        <f>IF('reken 1'!AC90,1,0)</f>
        <v>1</v>
      </c>
      <c r="AF90">
        <f>IF('reken 1'!AD90,1,0)</f>
        <v>1</v>
      </c>
      <c r="AG90">
        <f>IF('reken 1'!AE90,1,0)</f>
        <v>1</v>
      </c>
      <c r="AH90">
        <f>IF('reken 1'!AF90,1,0)</f>
        <v>1</v>
      </c>
      <c r="AI90">
        <f>IF('reken 1'!AG90,1,0)</f>
        <v>1</v>
      </c>
      <c r="AJ90">
        <f>IF('reken 1'!AH90,1,0)</f>
        <v>1</v>
      </c>
      <c r="AK90">
        <f>IF('reken 1'!AI90,1,0)</f>
        <v>1</v>
      </c>
      <c r="AL90">
        <f>IF('reken 1'!AJ90,1,0)</f>
        <v>1</v>
      </c>
      <c r="AM90" s="48">
        <f t="shared" si="8"/>
        <v>10</v>
      </c>
      <c r="AN90">
        <f t="shared" si="9"/>
        <v>27</v>
      </c>
      <c r="AO90" s="15" t="s">
        <v>96</v>
      </c>
      <c r="AQ90" s="226">
        <v>28</v>
      </c>
      <c r="AR90" s="26" t="s">
        <v>18</v>
      </c>
    </row>
    <row r="91" spans="1:44" x14ac:dyDescent="0.25">
      <c r="A91" s="15" t="s">
        <v>92</v>
      </c>
      <c r="B91">
        <f>IF('reken 1'!B91&gt;2%,1,0)</f>
        <v>0</v>
      </c>
      <c r="C91">
        <f>IF('reken 1'!C91&gt;2%,1,0)</f>
        <v>0</v>
      </c>
      <c r="D91">
        <f>IF('reken 1'!D91&gt;2%,1,0)</f>
        <v>1</v>
      </c>
      <c r="E91">
        <f>IF('reken 1'!E91&gt;2%,1,0)</f>
        <v>1</v>
      </c>
      <c r="F91">
        <f>IF('reken 1'!F91&gt;2%,1,0)</f>
        <v>0</v>
      </c>
      <c r="G91">
        <f>IF('reken 1'!G91&gt;2%,1,0)</f>
        <v>1</v>
      </c>
      <c r="H91">
        <f>IF('reken 1'!H91&gt;2%,1,0)</f>
        <v>1</v>
      </c>
      <c r="I91">
        <f>IF('reken 1'!I91&gt;2%,1,0)</f>
        <v>1</v>
      </c>
      <c r="J91">
        <f>IF('reken 1'!J91&gt;2%,1,0)</f>
        <v>1</v>
      </c>
      <c r="K91">
        <f>IF('reken 1'!K91&gt;2%,1,0)</f>
        <v>1</v>
      </c>
      <c r="L91">
        <f>IF('reken 1'!L91&gt;2%,1,0)</f>
        <v>1</v>
      </c>
      <c r="M91">
        <f>IF('reken 1'!M91&gt;2%,1,0)</f>
        <v>0</v>
      </c>
      <c r="N91">
        <f>IF('reken 1'!N91&gt;2%,1,0)</f>
        <v>1</v>
      </c>
      <c r="O91" s="48">
        <f t="shared" si="6"/>
        <v>9</v>
      </c>
      <c r="P91">
        <f>IF('reken 1'!O91&gt;2%,1,0)</f>
        <v>0</v>
      </c>
      <c r="Q91">
        <f>IF('reken 1'!P91&gt;2%,1,0)</f>
        <v>0</v>
      </c>
      <c r="R91">
        <f>IF('reken 1'!Q91&gt;2%,1,0)</f>
        <v>0</v>
      </c>
      <c r="S91">
        <f>IF('reken 1'!R91&gt;2%,1,0)</f>
        <v>0</v>
      </c>
      <c r="T91">
        <f>IF('reken 1'!S91&gt;2%,1,0)</f>
        <v>1</v>
      </c>
      <c r="U91">
        <f>IF('reken 1'!T91&gt;2%,1,0)</f>
        <v>1</v>
      </c>
      <c r="V91">
        <f>IF('reken 1'!U91&gt;2%,1,0)</f>
        <v>1</v>
      </c>
      <c r="W91">
        <f>IF('reken 1'!V91&gt;2%,1,0)</f>
        <v>1</v>
      </c>
      <c r="X91">
        <f>IF('reken 1'!W91&gt;2%,1,0)</f>
        <v>1</v>
      </c>
      <c r="Y91">
        <f>IF('reken 1'!X91&gt;2%,1,0)</f>
        <v>1</v>
      </c>
      <c r="Z91">
        <f>IF('reken 1'!Y91&gt;2%,1,0)</f>
        <v>1</v>
      </c>
      <c r="AA91" s="48">
        <f t="shared" si="7"/>
        <v>7</v>
      </c>
      <c r="AB91">
        <f>IF('reken 1'!Z91,1,0)</f>
        <v>1</v>
      </c>
      <c r="AC91">
        <f>IF('reken 1'!AA91,1,0)</f>
        <v>1</v>
      </c>
      <c r="AD91">
        <f>IF('reken 1'!AB91,1,0)</f>
        <v>0</v>
      </c>
      <c r="AE91">
        <f>IF('reken 1'!AC91,1,0)</f>
        <v>1</v>
      </c>
      <c r="AF91">
        <f>IF('reken 1'!AD91,1,0)</f>
        <v>1</v>
      </c>
      <c r="AG91">
        <f>IF('reken 1'!AE91,1,0)</f>
        <v>1</v>
      </c>
      <c r="AH91">
        <f>IF('reken 1'!AF91,1,0)</f>
        <v>1</v>
      </c>
      <c r="AI91">
        <f>IF('reken 1'!AG91,1,0)</f>
        <v>1</v>
      </c>
      <c r="AJ91">
        <f>IF('reken 1'!AH91,1,0)</f>
        <v>1</v>
      </c>
      <c r="AK91">
        <f>IF('reken 1'!AI91,1,0)</f>
        <v>1</v>
      </c>
      <c r="AL91">
        <f>IF('reken 1'!AJ91,1,0)</f>
        <v>1</v>
      </c>
      <c r="AM91" s="48">
        <f t="shared" si="8"/>
        <v>10</v>
      </c>
      <c r="AN91">
        <f t="shared" si="9"/>
        <v>26</v>
      </c>
      <c r="AO91" s="15" t="s">
        <v>92</v>
      </c>
      <c r="AQ91" s="226">
        <v>29</v>
      </c>
      <c r="AR91" s="15" t="s">
        <v>72</v>
      </c>
    </row>
    <row r="92" spans="1:44" x14ac:dyDescent="0.25">
      <c r="A92" s="4" t="s">
        <v>12</v>
      </c>
      <c r="B92">
        <f>IF('reken 1'!B92&gt;2%,1,0)</f>
        <v>1</v>
      </c>
      <c r="C92">
        <f>IF('reken 1'!C92&gt;2%,1,0)</f>
        <v>1</v>
      </c>
      <c r="D92">
        <f>IF('reken 1'!D92&gt;2%,1,0)</f>
        <v>1</v>
      </c>
      <c r="E92">
        <f>IF('reken 1'!E92&gt;2%,1,0)</f>
        <v>1</v>
      </c>
      <c r="F92">
        <f>IF('reken 1'!F92&gt;2%,1,0)</f>
        <v>1</v>
      </c>
      <c r="G92">
        <f>IF('reken 1'!G92&gt;2%,1,0)</f>
        <v>0</v>
      </c>
      <c r="H92">
        <f>IF('reken 1'!H92&gt;2%,1,0)</f>
        <v>1</v>
      </c>
      <c r="I92">
        <f>IF('reken 1'!I92&gt;2%,1,0)</f>
        <v>1</v>
      </c>
      <c r="J92">
        <f>IF('reken 1'!J92&gt;2%,1,0)</f>
        <v>1</v>
      </c>
      <c r="K92">
        <f>IF('reken 1'!K92&gt;2%,1,0)</f>
        <v>0</v>
      </c>
      <c r="L92">
        <f>IF('reken 1'!L92&gt;2%,1,0)</f>
        <v>1</v>
      </c>
      <c r="M92">
        <f>IF('reken 1'!M92&gt;2%,1,0)</f>
        <v>1</v>
      </c>
      <c r="N92">
        <f>IF('reken 1'!N92&gt;2%,1,0)</f>
        <v>1</v>
      </c>
      <c r="O92" s="48">
        <f t="shared" si="6"/>
        <v>11</v>
      </c>
      <c r="P92">
        <f>IF('reken 1'!O92&gt;2%,1,0)</f>
        <v>1</v>
      </c>
      <c r="Q92">
        <f>IF('reken 1'!P92&gt;2%,1,0)</f>
        <v>1</v>
      </c>
      <c r="R92">
        <f>IF('reken 1'!Q92&gt;2%,1,0)</f>
        <v>1</v>
      </c>
      <c r="S92">
        <f>IF('reken 1'!R92&gt;2%,1,0)</f>
        <v>1</v>
      </c>
      <c r="T92">
        <f>IF('reken 1'!S92&gt;2%,1,0)</f>
        <v>1</v>
      </c>
      <c r="U92">
        <f>IF('reken 1'!T92&gt;2%,1,0)</f>
        <v>1</v>
      </c>
      <c r="V92">
        <f>IF('reken 1'!U92&gt;2%,1,0)</f>
        <v>0</v>
      </c>
      <c r="W92">
        <f>IF('reken 1'!V92&gt;2%,1,0)</f>
        <v>0</v>
      </c>
      <c r="X92">
        <f>IF('reken 1'!W92&gt;2%,1,0)</f>
        <v>1</v>
      </c>
      <c r="Y92">
        <f>IF('reken 1'!X92&gt;2%,1,0)</f>
        <v>1</v>
      </c>
      <c r="Z92">
        <f>IF('reken 1'!Y92&gt;2%,1,0)</f>
        <v>1</v>
      </c>
      <c r="AA92" s="48">
        <f t="shared" si="7"/>
        <v>9</v>
      </c>
      <c r="AB92">
        <f>IF('reken 1'!Z92,1,0)</f>
        <v>1</v>
      </c>
      <c r="AC92">
        <f>IF('reken 1'!AA92,1,0)</f>
        <v>1</v>
      </c>
      <c r="AD92">
        <f>IF('reken 1'!AB92,1,0)</f>
        <v>1</v>
      </c>
      <c r="AE92">
        <f>IF('reken 1'!AC92,1,0)</f>
        <v>1</v>
      </c>
      <c r="AF92">
        <f>IF('reken 1'!AD92,1,0)</f>
        <v>1</v>
      </c>
      <c r="AG92">
        <f>IF('reken 1'!AE92,1,0)</f>
        <v>1</v>
      </c>
      <c r="AH92">
        <f>IF('reken 1'!AF92,1,0)</f>
        <v>1</v>
      </c>
      <c r="AI92">
        <f>IF('reken 1'!AG92,1,0)</f>
        <v>1</v>
      </c>
      <c r="AJ92">
        <f>IF('reken 1'!AH92,1,0)</f>
        <v>1</v>
      </c>
      <c r="AK92">
        <f>IF('reken 1'!AI92,1,0)</f>
        <v>1</v>
      </c>
      <c r="AL92">
        <f>IF('reken 1'!AJ92,1,0)</f>
        <v>1</v>
      </c>
      <c r="AM92" s="48">
        <f t="shared" si="8"/>
        <v>11</v>
      </c>
      <c r="AN92">
        <f t="shared" si="9"/>
        <v>31</v>
      </c>
      <c r="AO92" s="4" t="s">
        <v>12</v>
      </c>
      <c r="AQ92" s="226">
        <v>29</v>
      </c>
      <c r="AR92" s="4" t="s">
        <v>77</v>
      </c>
    </row>
    <row r="93" spans="1:44" x14ac:dyDescent="0.25">
      <c r="A93" s="26" t="s">
        <v>31</v>
      </c>
      <c r="B93">
        <f>IF('reken 1'!B93&gt;2%,1,0)</f>
        <v>1</v>
      </c>
      <c r="C93">
        <f>IF('reken 1'!C93&gt;2%,1,0)</f>
        <v>1</v>
      </c>
      <c r="D93">
        <f>IF('reken 1'!D93&gt;2%,1,0)</f>
        <v>1</v>
      </c>
      <c r="E93">
        <f>IF('reken 1'!E93&gt;2%,1,0)</f>
        <v>1</v>
      </c>
      <c r="F93">
        <f>IF('reken 1'!F93&gt;2%,1,0)</f>
        <v>1</v>
      </c>
      <c r="G93">
        <f>IF('reken 1'!G93&gt;2%,1,0)</f>
        <v>1</v>
      </c>
      <c r="H93">
        <f>IF('reken 1'!H93&gt;2%,1,0)</f>
        <v>1</v>
      </c>
      <c r="I93">
        <f>IF('reken 1'!I93&gt;2%,1,0)</f>
        <v>1</v>
      </c>
      <c r="J93">
        <f>IF('reken 1'!J93&gt;2%,1,0)</f>
        <v>1</v>
      </c>
      <c r="K93">
        <f>IF('reken 1'!K93&gt;2%,1,0)</f>
        <v>1</v>
      </c>
      <c r="L93">
        <f>IF('reken 1'!L93&gt;2%,1,0)</f>
        <v>1</v>
      </c>
      <c r="M93">
        <f>IF('reken 1'!M93&gt;2%,1,0)</f>
        <v>1</v>
      </c>
      <c r="N93">
        <f>IF('reken 1'!N93&gt;2%,1,0)</f>
        <v>1</v>
      </c>
      <c r="O93" s="48">
        <f t="shared" si="6"/>
        <v>13</v>
      </c>
      <c r="P93">
        <f>IF('reken 1'!O93&gt;2%,1,0)</f>
        <v>0</v>
      </c>
      <c r="Q93">
        <f>IF('reken 1'!P93&gt;2%,1,0)</f>
        <v>0</v>
      </c>
      <c r="R93">
        <f>IF('reken 1'!Q93&gt;2%,1,0)</f>
        <v>0</v>
      </c>
      <c r="S93">
        <f>IF('reken 1'!R93&gt;2%,1,0)</f>
        <v>0</v>
      </c>
      <c r="T93">
        <f>IF('reken 1'!S93&gt;2%,1,0)</f>
        <v>0</v>
      </c>
      <c r="U93">
        <f>IF('reken 1'!T93&gt;2%,1,0)</f>
        <v>0</v>
      </c>
      <c r="V93">
        <f>IF('reken 1'!U93&gt;2%,1,0)</f>
        <v>0</v>
      </c>
      <c r="W93">
        <f>IF('reken 1'!V93&gt;2%,1,0)</f>
        <v>0</v>
      </c>
      <c r="X93">
        <f>IF('reken 1'!W93&gt;2%,1,0)</f>
        <v>0</v>
      </c>
      <c r="Y93">
        <f>IF('reken 1'!X93&gt;2%,1,0)</f>
        <v>1</v>
      </c>
      <c r="Z93">
        <f>IF('reken 1'!Y93&gt;2%,1,0)</f>
        <v>0</v>
      </c>
      <c r="AA93" s="48">
        <f t="shared" si="7"/>
        <v>1</v>
      </c>
      <c r="AB93">
        <f>IF('reken 1'!Z93,1,0)</f>
        <v>0</v>
      </c>
      <c r="AC93">
        <f>IF('reken 1'!AA93,1,0)</f>
        <v>1</v>
      </c>
      <c r="AD93">
        <f>IF('reken 1'!AB93,1,0)</f>
        <v>0</v>
      </c>
      <c r="AE93">
        <f>IF('reken 1'!AC93,1,0)</f>
        <v>1</v>
      </c>
      <c r="AF93">
        <f>IF('reken 1'!AD93,1,0)</f>
        <v>1</v>
      </c>
      <c r="AG93">
        <f>IF('reken 1'!AE93,1,0)</f>
        <v>1</v>
      </c>
      <c r="AH93">
        <f>IF('reken 1'!AF93,1,0)</f>
        <v>0</v>
      </c>
      <c r="AI93">
        <f>IF('reken 1'!AG93,1,0)</f>
        <v>0</v>
      </c>
      <c r="AJ93">
        <f>IF('reken 1'!AH93,1,0)</f>
        <v>1</v>
      </c>
      <c r="AK93">
        <f>IF('reken 1'!AI93,1,0)</f>
        <v>1</v>
      </c>
      <c r="AL93">
        <f>IF('reken 1'!AJ93,1,0)</f>
        <v>1</v>
      </c>
      <c r="AM93" s="48">
        <f t="shared" si="8"/>
        <v>7</v>
      </c>
      <c r="AN93">
        <f t="shared" si="9"/>
        <v>21</v>
      </c>
      <c r="AO93" s="26" t="s">
        <v>31</v>
      </c>
      <c r="AQ93" s="226">
        <v>29</v>
      </c>
      <c r="AR93" s="4" t="s">
        <v>45</v>
      </c>
    </row>
    <row r="94" spans="1:44" x14ac:dyDescent="0.25">
      <c r="A94" s="15" t="s">
        <v>85</v>
      </c>
      <c r="B94">
        <f>IF('reken 1'!B94&gt;2%,1,0)</f>
        <v>0</v>
      </c>
      <c r="C94">
        <f>IF('reken 1'!C94&gt;2%,1,0)</f>
        <v>0</v>
      </c>
      <c r="D94">
        <f>IF('reken 1'!D94&gt;2%,1,0)</f>
        <v>0</v>
      </c>
      <c r="E94">
        <f>IF('reken 1'!E94&gt;2%,1,0)</f>
        <v>0</v>
      </c>
      <c r="F94">
        <f>IF('reken 1'!F94&gt;2%,1,0)</f>
        <v>0</v>
      </c>
      <c r="G94">
        <f>IF('reken 1'!G94&gt;2%,1,0)</f>
        <v>1</v>
      </c>
      <c r="H94">
        <f>IF('reken 1'!H94&gt;2%,1,0)</f>
        <v>0</v>
      </c>
      <c r="I94">
        <f>IF('reken 1'!I94&gt;2%,1,0)</f>
        <v>1</v>
      </c>
      <c r="J94">
        <f>IF('reken 1'!J94&gt;2%,1,0)</f>
        <v>1</v>
      </c>
      <c r="K94">
        <f>IF('reken 1'!K94&gt;2%,1,0)</f>
        <v>1</v>
      </c>
      <c r="L94">
        <f>IF('reken 1'!L94&gt;2%,1,0)</f>
        <v>0</v>
      </c>
      <c r="M94">
        <f>IF('reken 1'!M94&gt;2%,1,0)</f>
        <v>1</v>
      </c>
      <c r="N94">
        <f>IF('reken 1'!N94&gt;2%,1,0)</f>
        <v>1</v>
      </c>
      <c r="O94" s="48">
        <f t="shared" si="6"/>
        <v>6</v>
      </c>
      <c r="P94">
        <f>IF('reken 1'!O94&gt;2%,1,0)</f>
        <v>1</v>
      </c>
      <c r="Q94">
        <f>IF('reken 1'!P94&gt;2%,1,0)</f>
        <v>1</v>
      </c>
      <c r="R94">
        <f>IF('reken 1'!Q94&gt;2%,1,0)</f>
        <v>1</v>
      </c>
      <c r="S94">
        <f>IF('reken 1'!R94&gt;2%,1,0)</f>
        <v>1</v>
      </c>
      <c r="T94">
        <f>IF('reken 1'!S94&gt;2%,1,0)</f>
        <v>1</v>
      </c>
      <c r="U94">
        <f>IF('reken 1'!T94&gt;2%,1,0)</f>
        <v>1</v>
      </c>
      <c r="V94">
        <f>IF('reken 1'!U94&gt;2%,1,0)</f>
        <v>1</v>
      </c>
      <c r="W94">
        <f>IF('reken 1'!V94&gt;2%,1,0)</f>
        <v>1</v>
      </c>
      <c r="X94">
        <f>IF('reken 1'!W94&gt;2%,1,0)</f>
        <v>1</v>
      </c>
      <c r="Y94">
        <f>IF('reken 1'!X94&gt;2%,1,0)</f>
        <v>1</v>
      </c>
      <c r="Z94">
        <f>IF('reken 1'!Y94&gt;2%,1,0)</f>
        <v>1</v>
      </c>
      <c r="AA94" s="48">
        <f t="shared" si="7"/>
        <v>11</v>
      </c>
      <c r="AB94">
        <f>IF('reken 1'!Z94,1,0)</f>
        <v>1</v>
      </c>
      <c r="AC94">
        <f>IF('reken 1'!AA94,1,0)</f>
        <v>1</v>
      </c>
      <c r="AD94">
        <f>IF('reken 1'!AB94,1,0)</f>
        <v>1</v>
      </c>
      <c r="AE94">
        <f>IF('reken 1'!AC94,1,0)</f>
        <v>1</v>
      </c>
      <c r="AF94">
        <f>IF('reken 1'!AD94,1,0)</f>
        <v>1</v>
      </c>
      <c r="AG94">
        <f>IF('reken 1'!AE94,1,0)</f>
        <v>1</v>
      </c>
      <c r="AH94">
        <f>IF('reken 1'!AF94,1,0)</f>
        <v>1</v>
      </c>
      <c r="AI94">
        <f>IF('reken 1'!AG94,1,0)</f>
        <v>1</v>
      </c>
      <c r="AJ94">
        <f>IF('reken 1'!AH94,1,0)</f>
        <v>1</v>
      </c>
      <c r="AK94">
        <f>IF('reken 1'!AI94,1,0)</f>
        <v>1</v>
      </c>
      <c r="AL94">
        <f>IF('reken 1'!AJ94,1,0)</f>
        <v>1</v>
      </c>
      <c r="AM94" s="48">
        <f t="shared" si="8"/>
        <v>11</v>
      </c>
      <c r="AN94">
        <f t="shared" si="9"/>
        <v>28</v>
      </c>
      <c r="AO94" s="15" t="s">
        <v>85</v>
      </c>
      <c r="AQ94" s="226">
        <v>29</v>
      </c>
      <c r="AR94" s="26" t="s">
        <v>78</v>
      </c>
    </row>
    <row r="95" spans="1:44" ht="15.75" thickBot="1" x14ac:dyDescent="0.3">
      <c r="A95" s="4" t="s">
        <v>47</v>
      </c>
      <c r="B95">
        <f>IF('reken 1'!B95&gt;2%,1,0)</f>
        <v>1</v>
      </c>
      <c r="C95">
        <f>IF('reken 1'!C95&gt;2%,1,0)</f>
        <v>1</v>
      </c>
      <c r="D95">
        <f>IF('reken 1'!D95&gt;2%,1,0)</f>
        <v>1</v>
      </c>
      <c r="E95">
        <f>IF('reken 1'!E95&gt;2%,1,0)</f>
        <v>1</v>
      </c>
      <c r="F95">
        <f>IF('reken 1'!F95&gt;2%,1,0)</f>
        <v>1</v>
      </c>
      <c r="G95">
        <f>IF('reken 1'!G95&gt;2%,1,0)</f>
        <v>1</v>
      </c>
      <c r="H95">
        <f>IF('reken 1'!H95&gt;2%,1,0)</f>
        <v>1</v>
      </c>
      <c r="I95">
        <f>IF('reken 1'!I95&gt;2%,1,0)</f>
        <v>1</v>
      </c>
      <c r="J95">
        <f>IF('reken 1'!J95&gt;2%,1,0)</f>
        <v>1</v>
      </c>
      <c r="K95">
        <f>IF('reken 1'!K95&gt;2%,1,0)</f>
        <v>1</v>
      </c>
      <c r="L95">
        <f>IF('reken 1'!L95&gt;2%,1,0)</f>
        <v>1</v>
      </c>
      <c r="M95">
        <f>IF('reken 1'!M95&gt;2%,1,0)</f>
        <v>1</v>
      </c>
      <c r="N95">
        <f>IF('reken 1'!N95&gt;2%,1,0)</f>
        <v>1</v>
      </c>
      <c r="O95" s="48">
        <f t="shared" si="6"/>
        <v>13</v>
      </c>
      <c r="P95">
        <f>IF('reken 1'!O95&gt;2%,1,0)</f>
        <v>1</v>
      </c>
      <c r="Q95">
        <f>IF('reken 1'!P95&gt;2%,1,0)</f>
        <v>0</v>
      </c>
      <c r="R95">
        <f>IF('reken 1'!Q95&gt;2%,1,0)</f>
        <v>1</v>
      </c>
      <c r="S95">
        <f>IF('reken 1'!R95&gt;2%,1,0)</f>
        <v>1</v>
      </c>
      <c r="T95">
        <f>IF('reken 1'!S95&gt;2%,1,0)</f>
        <v>1</v>
      </c>
      <c r="U95">
        <f>IF('reken 1'!T95&gt;2%,1,0)</f>
        <v>1</v>
      </c>
      <c r="V95">
        <f>IF('reken 1'!U95&gt;2%,1,0)</f>
        <v>1</v>
      </c>
      <c r="W95">
        <f>IF('reken 1'!V95&gt;2%,1,0)</f>
        <v>1</v>
      </c>
      <c r="X95">
        <f>IF('reken 1'!W95&gt;2%,1,0)</f>
        <v>1</v>
      </c>
      <c r="Y95">
        <f>IF('reken 1'!X95&gt;2%,1,0)</f>
        <v>1</v>
      </c>
      <c r="Z95">
        <f>IF('reken 1'!Y95&gt;2%,1,0)</f>
        <v>1</v>
      </c>
      <c r="AA95" s="48">
        <f t="shared" si="7"/>
        <v>10</v>
      </c>
      <c r="AB95">
        <f>IF('reken 1'!Z95,1,0)</f>
        <v>1</v>
      </c>
      <c r="AC95">
        <f>IF('reken 1'!AA95,1,0)</f>
        <v>1</v>
      </c>
      <c r="AD95">
        <f>IF('reken 1'!AB95,1,0)</f>
        <v>1</v>
      </c>
      <c r="AE95">
        <f>IF('reken 1'!AC95,1,0)</f>
        <v>1</v>
      </c>
      <c r="AF95">
        <f>IF('reken 1'!AD95,1,0)</f>
        <v>1</v>
      </c>
      <c r="AG95">
        <f>IF('reken 1'!AE95,1,0)</f>
        <v>1</v>
      </c>
      <c r="AH95">
        <f>IF('reken 1'!AF95,1,0)</f>
        <v>1</v>
      </c>
      <c r="AI95">
        <f>IF('reken 1'!AG95,1,0)</f>
        <v>1</v>
      </c>
      <c r="AJ95">
        <f>IF('reken 1'!AH95,1,0)</f>
        <v>1</v>
      </c>
      <c r="AK95">
        <f>IF('reken 1'!AI95,1,0)</f>
        <v>1</v>
      </c>
      <c r="AL95">
        <f>IF('reken 1'!AJ95,1,0)</f>
        <v>1</v>
      </c>
      <c r="AM95" s="48">
        <f t="shared" si="8"/>
        <v>11</v>
      </c>
      <c r="AN95">
        <f t="shared" si="9"/>
        <v>34</v>
      </c>
      <c r="AO95" s="4" t="s">
        <v>47</v>
      </c>
      <c r="AQ95" s="226">
        <v>30</v>
      </c>
      <c r="AR95" s="15" t="s">
        <v>69</v>
      </c>
    </row>
    <row r="96" spans="1:44" ht="15.75" thickBot="1" x14ac:dyDescent="0.3">
      <c r="A96" s="25" t="s">
        <v>33</v>
      </c>
      <c r="B96">
        <f>IF('reken 1'!B96&gt;2%,1,0)</f>
        <v>1</v>
      </c>
      <c r="C96">
        <f>IF('reken 1'!C96&gt;2%,1,0)</f>
        <v>1</v>
      </c>
      <c r="D96">
        <f>IF('reken 1'!D96&gt;2%,1,0)</f>
        <v>1</v>
      </c>
      <c r="E96">
        <f>IF('reken 1'!E96&gt;2%,1,0)</f>
        <v>1</v>
      </c>
      <c r="F96">
        <f>IF('reken 1'!F96&gt;2%,1,0)</f>
        <v>1</v>
      </c>
      <c r="G96">
        <f>IF('reken 1'!G96&gt;2%,1,0)</f>
        <v>1</v>
      </c>
      <c r="H96">
        <f>IF('reken 1'!H96&gt;2%,1,0)</f>
        <v>0</v>
      </c>
      <c r="I96">
        <f>IF('reken 1'!I96&gt;2%,1,0)</f>
        <v>0</v>
      </c>
      <c r="J96">
        <f>IF('reken 1'!J96&gt;2%,1,0)</f>
        <v>1</v>
      </c>
      <c r="K96">
        <f>IF('reken 1'!K96&gt;2%,1,0)</f>
        <v>1</v>
      </c>
      <c r="L96">
        <f>IF('reken 1'!L96&gt;2%,1,0)</f>
        <v>1</v>
      </c>
      <c r="M96">
        <f>IF('reken 1'!M96&gt;2%,1,0)</f>
        <v>0</v>
      </c>
      <c r="N96">
        <f>IF('reken 1'!N96&gt;2%,1,0)</f>
        <v>0</v>
      </c>
      <c r="O96" s="48">
        <f t="shared" si="6"/>
        <v>9</v>
      </c>
      <c r="P96">
        <f>IF('reken 1'!O96&gt;2%,1,0)</f>
        <v>1</v>
      </c>
      <c r="Q96">
        <f>IF('reken 1'!P96&gt;2%,1,0)</f>
        <v>1</v>
      </c>
      <c r="R96">
        <f>IF('reken 1'!Q96&gt;2%,1,0)</f>
        <v>0</v>
      </c>
      <c r="S96">
        <f>IF('reken 1'!R96&gt;2%,1,0)</f>
        <v>0</v>
      </c>
      <c r="T96">
        <f>IF('reken 1'!S96&gt;2%,1,0)</f>
        <v>0</v>
      </c>
      <c r="U96">
        <f>IF('reken 1'!T96&gt;2%,1,0)</f>
        <v>1</v>
      </c>
      <c r="V96">
        <f>IF('reken 1'!U96&gt;2%,1,0)</f>
        <v>0</v>
      </c>
      <c r="W96">
        <f>IF('reken 1'!V96&gt;2%,1,0)</f>
        <v>0</v>
      </c>
      <c r="X96">
        <f>IF('reken 1'!W96&gt;2%,1,0)</f>
        <v>0</v>
      </c>
      <c r="Y96">
        <f>IF('reken 1'!X96&gt;2%,1,0)</f>
        <v>0</v>
      </c>
      <c r="Z96">
        <f>IF('reken 1'!Y96&gt;2%,1,0)</f>
        <v>0</v>
      </c>
      <c r="AA96" s="48">
        <f t="shared" si="7"/>
        <v>3</v>
      </c>
      <c r="AB96">
        <f>IF('reken 1'!Z96,1,0)</f>
        <v>0</v>
      </c>
      <c r="AC96">
        <f>IF('reken 1'!AA96,1,0)</f>
        <v>0</v>
      </c>
      <c r="AD96">
        <f>IF('reken 1'!AB96,1,0)</f>
        <v>0</v>
      </c>
      <c r="AE96">
        <f>IF('reken 1'!AC96,1,0)</f>
        <v>0</v>
      </c>
      <c r="AF96">
        <f>IF('reken 1'!AD96,1,0)</f>
        <v>1</v>
      </c>
      <c r="AG96">
        <f>IF('reken 1'!AE96,1,0)</f>
        <v>1</v>
      </c>
      <c r="AH96">
        <f>IF('reken 1'!AF96,1,0)</f>
        <v>1</v>
      </c>
      <c r="AI96">
        <f>IF('reken 1'!AG96,1,0)</f>
        <v>1</v>
      </c>
      <c r="AJ96">
        <f>IF('reken 1'!AH96,1,0)</f>
        <v>0</v>
      </c>
      <c r="AK96">
        <f>IF('reken 1'!AI96,1,0)</f>
        <v>1</v>
      </c>
      <c r="AL96">
        <f>IF('reken 1'!AJ96,1,0)</f>
        <v>0</v>
      </c>
      <c r="AM96" s="48">
        <f t="shared" si="8"/>
        <v>5</v>
      </c>
      <c r="AN96">
        <f t="shared" si="9"/>
        <v>17</v>
      </c>
      <c r="AO96" s="25" t="s">
        <v>33</v>
      </c>
      <c r="AQ96" s="226">
        <v>30</v>
      </c>
      <c r="AR96" s="25" t="s">
        <v>32</v>
      </c>
    </row>
    <row r="97" spans="1:44" x14ac:dyDescent="0.25">
      <c r="A97" s="15" t="s">
        <v>50</v>
      </c>
      <c r="B97">
        <f>IF('reken 1'!B97&gt;2%,1,0)</f>
        <v>1</v>
      </c>
      <c r="C97">
        <f>IF('reken 1'!C97&gt;2%,1,0)</f>
        <v>1</v>
      </c>
      <c r="D97">
        <f>IF('reken 1'!D97&gt;2%,1,0)</f>
        <v>1</v>
      </c>
      <c r="E97">
        <f>IF('reken 1'!E97&gt;2%,1,0)</f>
        <v>1</v>
      </c>
      <c r="F97">
        <f>IF('reken 1'!F97&gt;2%,1,0)</f>
        <v>1</v>
      </c>
      <c r="G97">
        <f>IF('reken 1'!G97&gt;2%,1,0)</f>
        <v>1</v>
      </c>
      <c r="H97">
        <f>IF('reken 1'!H97&gt;2%,1,0)</f>
        <v>1</v>
      </c>
      <c r="I97">
        <f>IF('reken 1'!I97&gt;2%,1,0)</f>
        <v>1</v>
      </c>
      <c r="J97">
        <f>IF('reken 1'!J97&gt;2%,1,0)</f>
        <v>0</v>
      </c>
      <c r="K97">
        <f>IF('reken 1'!K97&gt;2%,1,0)</f>
        <v>1</v>
      </c>
      <c r="L97">
        <f>IF('reken 1'!L97&gt;2%,1,0)</f>
        <v>1</v>
      </c>
      <c r="M97">
        <f>IF('reken 1'!M97&gt;2%,1,0)</f>
        <v>1</v>
      </c>
      <c r="N97">
        <f>IF('reken 1'!N97&gt;2%,1,0)</f>
        <v>1</v>
      </c>
      <c r="O97" s="48">
        <f t="shared" si="6"/>
        <v>12</v>
      </c>
      <c r="P97">
        <f>IF('reken 1'!O97&gt;2%,1,0)</f>
        <v>1</v>
      </c>
      <c r="Q97">
        <f>IF('reken 1'!P97&gt;2%,1,0)</f>
        <v>0</v>
      </c>
      <c r="R97">
        <f>IF('reken 1'!Q97&gt;2%,1,0)</f>
        <v>1</v>
      </c>
      <c r="S97">
        <f>IF('reken 1'!R97&gt;2%,1,0)</f>
        <v>0</v>
      </c>
      <c r="T97">
        <f>IF('reken 1'!S97&gt;2%,1,0)</f>
        <v>0</v>
      </c>
      <c r="U97">
        <f>IF('reken 1'!T97&gt;2%,1,0)</f>
        <v>0</v>
      </c>
      <c r="V97">
        <f>IF('reken 1'!U97&gt;2%,1,0)</f>
        <v>0</v>
      </c>
      <c r="W97">
        <f>IF('reken 1'!V97&gt;2%,1,0)</f>
        <v>1</v>
      </c>
      <c r="X97">
        <f>IF('reken 1'!W97&gt;2%,1,0)</f>
        <v>1</v>
      </c>
      <c r="Y97">
        <f>IF('reken 1'!X97&gt;2%,1,0)</f>
        <v>1</v>
      </c>
      <c r="Z97">
        <f>IF('reken 1'!Y97&gt;2%,1,0)</f>
        <v>1</v>
      </c>
      <c r="AA97" s="48">
        <f t="shared" si="7"/>
        <v>6</v>
      </c>
      <c r="AB97">
        <f>IF('reken 1'!Z97,1,0)</f>
        <v>1</v>
      </c>
      <c r="AC97">
        <f>IF('reken 1'!AA97,1,0)</f>
        <v>1</v>
      </c>
      <c r="AD97">
        <f>IF('reken 1'!AB97,1,0)</f>
        <v>1</v>
      </c>
      <c r="AE97">
        <f>IF('reken 1'!AC97,1,0)</f>
        <v>1</v>
      </c>
      <c r="AF97">
        <f>IF('reken 1'!AD97,1,0)</f>
        <v>1</v>
      </c>
      <c r="AG97">
        <f>IF('reken 1'!AE97,1,0)</f>
        <v>1</v>
      </c>
      <c r="AH97">
        <f>IF('reken 1'!AF97,1,0)</f>
        <v>1</v>
      </c>
      <c r="AI97">
        <f>IF('reken 1'!AG97,1,0)</f>
        <v>1</v>
      </c>
      <c r="AJ97">
        <f>IF('reken 1'!AH97,1,0)</f>
        <v>1</v>
      </c>
      <c r="AK97">
        <f>IF('reken 1'!AI97,1,0)</f>
        <v>1</v>
      </c>
      <c r="AL97">
        <f>IF('reken 1'!AJ97,1,0)</f>
        <v>1</v>
      </c>
      <c r="AM97" s="48">
        <f t="shared" si="8"/>
        <v>11</v>
      </c>
      <c r="AN97">
        <f t="shared" si="9"/>
        <v>29</v>
      </c>
      <c r="AO97" s="15" t="s">
        <v>50</v>
      </c>
      <c r="AQ97" s="226">
        <v>31</v>
      </c>
      <c r="AR97" s="4" t="s">
        <v>56</v>
      </c>
    </row>
    <row r="98" spans="1:44" x14ac:dyDescent="0.25">
      <c r="A98" s="4" t="s">
        <v>27</v>
      </c>
      <c r="B98">
        <f>IF('reken 1'!B98&gt;2%,1,0)</f>
        <v>1</v>
      </c>
      <c r="C98">
        <f>IF('reken 1'!C98&gt;2%,1,0)</f>
        <v>1</v>
      </c>
      <c r="D98">
        <f>IF('reken 1'!D98&gt;2%,1,0)</f>
        <v>1</v>
      </c>
      <c r="E98">
        <f>IF('reken 1'!E98&gt;2%,1,0)</f>
        <v>1</v>
      </c>
      <c r="F98">
        <f>IF('reken 1'!F98&gt;2%,1,0)</f>
        <v>1</v>
      </c>
      <c r="G98">
        <f>IF('reken 1'!G98&gt;2%,1,0)</f>
        <v>1</v>
      </c>
      <c r="H98">
        <f>IF('reken 1'!H98&gt;2%,1,0)</f>
        <v>1</v>
      </c>
      <c r="I98">
        <f>IF('reken 1'!I98&gt;2%,1,0)</f>
        <v>1</v>
      </c>
      <c r="J98">
        <f>IF('reken 1'!J98&gt;2%,1,0)</f>
        <v>1</v>
      </c>
      <c r="K98">
        <f>IF('reken 1'!K98&gt;2%,1,0)</f>
        <v>1</v>
      </c>
      <c r="L98">
        <f>IF('reken 1'!L98&gt;2%,1,0)</f>
        <v>1</v>
      </c>
      <c r="M98">
        <f>IF('reken 1'!M98&gt;2%,1,0)</f>
        <v>1</v>
      </c>
      <c r="N98">
        <f>IF('reken 1'!N98&gt;2%,1,0)</f>
        <v>0</v>
      </c>
      <c r="O98" s="48">
        <f t="shared" si="6"/>
        <v>12</v>
      </c>
      <c r="P98">
        <f>IF('reken 1'!O98&gt;2%,1,0)</f>
        <v>0</v>
      </c>
      <c r="Q98">
        <f>IF('reken 1'!P98&gt;2%,1,0)</f>
        <v>0</v>
      </c>
      <c r="R98">
        <f>IF('reken 1'!Q98&gt;2%,1,0)</f>
        <v>1</v>
      </c>
      <c r="S98">
        <f>IF('reken 1'!R98&gt;2%,1,0)</f>
        <v>0</v>
      </c>
      <c r="T98">
        <f>IF('reken 1'!S98&gt;2%,1,0)</f>
        <v>1</v>
      </c>
      <c r="U98">
        <f>IF('reken 1'!T98&gt;2%,1,0)</f>
        <v>0</v>
      </c>
      <c r="V98">
        <f>IF('reken 1'!U98&gt;2%,1,0)</f>
        <v>1</v>
      </c>
      <c r="W98">
        <f>IF('reken 1'!V98&gt;2%,1,0)</f>
        <v>0</v>
      </c>
      <c r="X98">
        <f>IF('reken 1'!W98&gt;2%,1,0)</f>
        <v>0</v>
      </c>
      <c r="Y98">
        <f>IF('reken 1'!X98&gt;2%,1,0)</f>
        <v>0</v>
      </c>
      <c r="Z98">
        <f>IF('reken 1'!Y98&gt;2%,1,0)</f>
        <v>0</v>
      </c>
      <c r="AA98" s="48">
        <f t="shared" si="7"/>
        <v>3</v>
      </c>
      <c r="AB98">
        <f>IF('reken 1'!Z98,1,0)</f>
        <v>0</v>
      </c>
      <c r="AC98">
        <f>IF('reken 1'!AA98,1,0)</f>
        <v>0</v>
      </c>
      <c r="AD98">
        <f>IF('reken 1'!AB98,1,0)</f>
        <v>0</v>
      </c>
      <c r="AE98">
        <f>IF('reken 1'!AC98,1,0)</f>
        <v>0</v>
      </c>
      <c r="AF98">
        <f>IF('reken 1'!AD98,1,0)</f>
        <v>0</v>
      </c>
      <c r="AG98">
        <f>IF('reken 1'!AE98,1,0)</f>
        <v>0</v>
      </c>
      <c r="AH98">
        <f>IF('reken 1'!AF98,1,0)</f>
        <v>0</v>
      </c>
      <c r="AI98">
        <f>IF('reken 1'!AG98,1,0)</f>
        <v>0</v>
      </c>
      <c r="AJ98">
        <f>IF('reken 1'!AH98,1,0)</f>
        <v>0</v>
      </c>
      <c r="AK98">
        <f>IF('reken 1'!AI98,1,0)</f>
        <v>0</v>
      </c>
      <c r="AL98">
        <f>IF('reken 1'!AJ98,1,0)</f>
        <v>0</v>
      </c>
      <c r="AM98" s="48">
        <f t="shared" si="8"/>
        <v>0</v>
      </c>
      <c r="AN98">
        <f t="shared" si="9"/>
        <v>15</v>
      </c>
      <c r="AO98" s="4" t="s">
        <v>27</v>
      </c>
      <c r="AQ98" s="226">
        <v>31</v>
      </c>
      <c r="AR98" s="4" t="s">
        <v>65</v>
      </c>
    </row>
    <row r="99" spans="1:44" x14ac:dyDescent="0.25">
      <c r="A99" s="15" t="s">
        <v>97</v>
      </c>
      <c r="B99">
        <f>IF('reken 1'!B99&gt;2%,1,0)</f>
        <v>0</v>
      </c>
      <c r="C99">
        <f>IF('reken 1'!C99&gt;2%,1,0)</f>
        <v>0</v>
      </c>
      <c r="D99">
        <f>IF('reken 1'!D99&gt;2%,1,0)</f>
        <v>0</v>
      </c>
      <c r="E99">
        <f>IF('reken 1'!E99&gt;2%,1,0)</f>
        <v>0</v>
      </c>
      <c r="F99">
        <f>IF('reken 1'!F99&gt;2%,1,0)</f>
        <v>0</v>
      </c>
      <c r="G99">
        <f>IF('reken 1'!G99&gt;2%,1,0)</f>
        <v>0</v>
      </c>
      <c r="H99">
        <f>IF('reken 1'!H99&gt;2%,1,0)</f>
        <v>0</v>
      </c>
      <c r="I99">
        <f>IF('reken 1'!I99&gt;2%,1,0)</f>
        <v>0</v>
      </c>
      <c r="J99">
        <f>IF('reken 1'!J99&gt;2%,1,0)</f>
        <v>1</v>
      </c>
      <c r="K99">
        <f>IF('reken 1'!K99&gt;2%,1,0)</f>
        <v>1</v>
      </c>
      <c r="L99">
        <f>IF('reken 1'!L99&gt;2%,1,0)</f>
        <v>1</v>
      </c>
      <c r="M99">
        <f>IF('reken 1'!M99&gt;2%,1,0)</f>
        <v>1</v>
      </c>
      <c r="N99">
        <f>IF('reken 1'!N99&gt;2%,1,0)</f>
        <v>1</v>
      </c>
      <c r="O99" s="48">
        <f t="shared" si="6"/>
        <v>5</v>
      </c>
      <c r="P99">
        <f>IF('reken 1'!O99&gt;2%,1,0)</f>
        <v>1</v>
      </c>
      <c r="Q99">
        <f>IF('reken 1'!P99&gt;2%,1,0)</f>
        <v>1</v>
      </c>
      <c r="R99">
        <f>IF('reken 1'!Q99&gt;2%,1,0)</f>
        <v>0</v>
      </c>
      <c r="S99">
        <f>IF('reken 1'!R99&gt;2%,1,0)</f>
        <v>0</v>
      </c>
      <c r="T99">
        <f>IF('reken 1'!S99&gt;2%,1,0)</f>
        <v>1</v>
      </c>
      <c r="U99">
        <f>IF('reken 1'!T99&gt;2%,1,0)</f>
        <v>1</v>
      </c>
      <c r="V99">
        <f>IF('reken 1'!U99&gt;2%,1,0)</f>
        <v>1</v>
      </c>
      <c r="W99">
        <f>IF('reken 1'!V99&gt;2%,1,0)</f>
        <v>1</v>
      </c>
      <c r="X99">
        <f>IF('reken 1'!W99&gt;2%,1,0)</f>
        <v>1</v>
      </c>
      <c r="Y99">
        <f>IF('reken 1'!X99&gt;2%,1,0)</f>
        <v>1</v>
      </c>
      <c r="Z99">
        <f>IF('reken 1'!Y99&gt;2%,1,0)</f>
        <v>0</v>
      </c>
      <c r="AA99" s="48">
        <f t="shared" si="7"/>
        <v>8</v>
      </c>
      <c r="AB99">
        <f>IF('reken 1'!Z99,1,0)</f>
        <v>1</v>
      </c>
      <c r="AC99">
        <f>IF('reken 1'!AA99,1,0)</f>
        <v>1</v>
      </c>
      <c r="AD99">
        <f>IF('reken 1'!AB99,1,0)</f>
        <v>1</v>
      </c>
      <c r="AE99">
        <f>IF('reken 1'!AC99,1,0)</f>
        <v>1</v>
      </c>
      <c r="AF99">
        <f>IF('reken 1'!AD99,1,0)</f>
        <v>1</v>
      </c>
      <c r="AG99">
        <f>IF('reken 1'!AE99,1,0)</f>
        <v>1</v>
      </c>
      <c r="AH99">
        <f>IF('reken 1'!AF99,1,0)</f>
        <v>1</v>
      </c>
      <c r="AI99">
        <f>IF('reken 1'!AG99,1,0)</f>
        <v>1</v>
      </c>
      <c r="AJ99">
        <f>IF('reken 1'!AH99,1,0)</f>
        <v>1</v>
      </c>
      <c r="AK99">
        <f>IF('reken 1'!AI99,1,0)</f>
        <v>1</v>
      </c>
      <c r="AL99">
        <f>IF('reken 1'!AJ99,1,0)</f>
        <v>1</v>
      </c>
      <c r="AM99" s="48">
        <f t="shared" si="8"/>
        <v>11</v>
      </c>
      <c r="AN99">
        <f t="shared" si="9"/>
        <v>24</v>
      </c>
      <c r="AO99" s="15" t="s">
        <v>97</v>
      </c>
      <c r="AQ99" s="226">
        <v>31</v>
      </c>
      <c r="AR99" s="4" t="s">
        <v>57</v>
      </c>
    </row>
    <row r="100" spans="1:44" x14ac:dyDescent="0.25">
      <c r="A100" s="4" t="s">
        <v>105</v>
      </c>
      <c r="B100">
        <f>IF('reken 1'!B100&gt;2%,1,0)</f>
        <v>1</v>
      </c>
      <c r="C100">
        <f>IF('reken 1'!C100&gt;2%,1,0)</f>
        <v>1</v>
      </c>
      <c r="D100">
        <f>IF('reken 1'!D100&gt;2%,1,0)</f>
        <v>1</v>
      </c>
      <c r="E100">
        <f>IF('reken 1'!E100&gt;2%,1,0)</f>
        <v>0</v>
      </c>
      <c r="F100">
        <f>IF('reken 1'!F100&gt;2%,1,0)</f>
        <v>1</v>
      </c>
      <c r="G100">
        <f>IF('reken 1'!G100&gt;2%,1,0)</f>
        <v>0</v>
      </c>
      <c r="H100">
        <f>IF('reken 1'!H100&gt;2%,1,0)</f>
        <v>0</v>
      </c>
      <c r="I100">
        <f>IF('reken 1'!I100&gt;2%,1,0)</f>
        <v>0</v>
      </c>
      <c r="J100">
        <f>IF('reken 1'!J100&gt;2%,1,0)</f>
        <v>0</v>
      </c>
      <c r="K100">
        <f>IF('reken 1'!K100&gt;2%,1,0)</f>
        <v>0</v>
      </c>
      <c r="L100">
        <f>IF('reken 1'!L100&gt;2%,1,0)</f>
        <v>0</v>
      </c>
      <c r="M100">
        <f>IF('reken 1'!M100&gt;2%,1,0)</f>
        <v>0</v>
      </c>
      <c r="N100">
        <f>IF('reken 1'!N100&gt;2%,1,0)</f>
        <v>0</v>
      </c>
      <c r="O100" s="48">
        <f t="shared" si="6"/>
        <v>4</v>
      </c>
      <c r="P100">
        <f>IF('reken 1'!O100&gt;2%,1,0)</f>
        <v>0</v>
      </c>
      <c r="Q100">
        <f>IF('reken 1'!P100&gt;2%,1,0)</f>
        <v>0</v>
      </c>
      <c r="R100">
        <f>IF('reken 1'!Q100&gt;2%,1,0)</f>
        <v>0</v>
      </c>
      <c r="S100">
        <f>IF('reken 1'!R100&gt;2%,1,0)</f>
        <v>0</v>
      </c>
      <c r="T100">
        <f>IF('reken 1'!S100&gt;2%,1,0)</f>
        <v>0</v>
      </c>
      <c r="U100">
        <f>IF('reken 1'!T100&gt;2%,1,0)</f>
        <v>0</v>
      </c>
      <c r="V100">
        <f>IF('reken 1'!U100&gt;2%,1,0)</f>
        <v>0</v>
      </c>
      <c r="W100">
        <f>IF('reken 1'!V100&gt;2%,1,0)</f>
        <v>0</v>
      </c>
      <c r="X100">
        <f>IF('reken 1'!W100&gt;2%,1,0)</f>
        <v>0</v>
      </c>
      <c r="Y100">
        <f>IF('reken 1'!X100&gt;2%,1,0)</f>
        <v>0</v>
      </c>
      <c r="Z100">
        <f>IF('reken 1'!Y100&gt;2%,1,0)</f>
        <v>0</v>
      </c>
      <c r="AA100" s="48">
        <f t="shared" si="7"/>
        <v>0</v>
      </c>
      <c r="AB100">
        <f>IF('reken 1'!Z100,1,0)</f>
        <v>0</v>
      </c>
      <c r="AC100">
        <f>IF('reken 1'!AA100,1,0)</f>
        <v>0</v>
      </c>
      <c r="AD100">
        <f>IF('reken 1'!AB100,1,0)</f>
        <v>0</v>
      </c>
      <c r="AE100">
        <f>IF('reken 1'!AC100,1,0)</f>
        <v>0</v>
      </c>
      <c r="AF100">
        <f>IF('reken 1'!AD100,1,0)</f>
        <v>0</v>
      </c>
      <c r="AG100">
        <f>IF('reken 1'!AE100,1,0)</f>
        <v>0</v>
      </c>
      <c r="AH100">
        <f>IF('reken 1'!AF100,1,0)</f>
        <v>0</v>
      </c>
      <c r="AI100">
        <f>IF('reken 1'!AG100,1,0)</f>
        <v>0</v>
      </c>
      <c r="AJ100">
        <f>IF('reken 1'!AH100,1,0)</f>
        <v>0</v>
      </c>
      <c r="AK100">
        <f>IF('reken 1'!AI100,1,0)</f>
        <v>0</v>
      </c>
      <c r="AL100">
        <f>IF('reken 1'!AJ100,1,0)</f>
        <v>0</v>
      </c>
      <c r="AM100" s="48">
        <f t="shared" si="8"/>
        <v>0</v>
      </c>
      <c r="AN100">
        <f t="shared" si="9"/>
        <v>4</v>
      </c>
      <c r="AO100" s="4" t="s">
        <v>105</v>
      </c>
      <c r="AQ100" s="226">
        <v>31</v>
      </c>
      <c r="AR100" s="4" t="s">
        <v>62</v>
      </c>
    </row>
    <row r="101" spans="1:44" x14ac:dyDescent="0.25">
      <c r="A101" s="4" t="s">
        <v>108</v>
      </c>
      <c r="B101">
        <f>IF('reken 1'!B101&gt;2%,1,0)</f>
        <v>1</v>
      </c>
      <c r="C101">
        <f>IF('reken 1'!C101&gt;2%,1,0)</f>
        <v>1</v>
      </c>
      <c r="D101">
        <f>IF('reken 1'!D101&gt;2%,1,0)</f>
        <v>1</v>
      </c>
      <c r="E101">
        <f>IF('reken 1'!E101&gt;2%,1,0)</f>
        <v>1</v>
      </c>
      <c r="F101">
        <f>IF('reken 1'!F101&gt;2%,1,0)</f>
        <v>1</v>
      </c>
      <c r="G101">
        <f>IF('reken 1'!G101&gt;2%,1,0)</f>
        <v>1</v>
      </c>
      <c r="H101">
        <f>IF('reken 1'!H101&gt;2%,1,0)</f>
        <v>1</v>
      </c>
      <c r="I101">
        <f>IF('reken 1'!I101&gt;2%,1,0)</f>
        <v>1</v>
      </c>
      <c r="J101">
        <f>IF('reken 1'!J101&gt;2%,1,0)</f>
        <v>1</v>
      </c>
      <c r="K101">
        <f>IF('reken 1'!K101&gt;2%,1,0)</f>
        <v>1</v>
      </c>
      <c r="L101">
        <f>IF('reken 1'!L101&gt;2%,1,0)</f>
        <v>1</v>
      </c>
      <c r="M101">
        <f>IF('reken 1'!M101&gt;2%,1,0)</f>
        <v>1</v>
      </c>
      <c r="N101">
        <f>IF('reken 1'!N101&gt;2%,1,0)</f>
        <v>1</v>
      </c>
      <c r="O101" s="48">
        <f t="shared" si="6"/>
        <v>13</v>
      </c>
      <c r="P101">
        <f>IF('reken 1'!O101&gt;2%,1,0)</f>
        <v>0</v>
      </c>
      <c r="Q101">
        <f>IF('reken 1'!P101&gt;2%,1,0)</f>
        <v>0</v>
      </c>
      <c r="R101">
        <f>IF('reken 1'!Q101&gt;2%,1,0)</f>
        <v>0</v>
      </c>
      <c r="S101">
        <f>IF('reken 1'!R101&gt;2%,1,0)</f>
        <v>0</v>
      </c>
      <c r="T101">
        <f>IF('reken 1'!S101&gt;2%,1,0)</f>
        <v>0</v>
      </c>
      <c r="U101">
        <f>IF('reken 1'!T101&gt;2%,1,0)</f>
        <v>1</v>
      </c>
      <c r="V101">
        <f>IF('reken 1'!U101&gt;2%,1,0)</f>
        <v>0</v>
      </c>
      <c r="W101">
        <f>IF('reken 1'!V101&gt;2%,1,0)</f>
        <v>0</v>
      </c>
      <c r="X101">
        <f>IF('reken 1'!W101&gt;2%,1,0)</f>
        <v>0</v>
      </c>
      <c r="Y101">
        <f>IF('reken 1'!X101&gt;2%,1,0)</f>
        <v>0</v>
      </c>
      <c r="Z101">
        <f>IF('reken 1'!Y101&gt;2%,1,0)</f>
        <v>0</v>
      </c>
      <c r="AA101" s="48">
        <f t="shared" si="7"/>
        <v>1</v>
      </c>
      <c r="AB101">
        <f>IF('reken 1'!Z101,1,0)</f>
        <v>0</v>
      </c>
      <c r="AC101">
        <f>IF('reken 1'!AA101,1,0)</f>
        <v>0</v>
      </c>
      <c r="AD101">
        <f>IF('reken 1'!AB101,1,0)</f>
        <v>0</v>
      </c>
      <c r="AE101">
        <f>IF('reken 1'!AC101,1,0)</f>
        <v>0</v>
      </c>
      <c r="AF101">
        <f>IF('reken 1'!AD101,1,0)</f>
        <v>0</v>
      </c>
      <c r="AG101">
        <f>IF('reken 1'!AE101,1,0)</f>
        <v>0</v>
      </c>
      <c r="AH101">
        <f>IF('reken 1'!AF101,1,0)</f>
        <v>0</v>
      </c>
      <c r="AI101">
        <f>IF('reken 1'!AG101,1,0)</f>
        <v>0</v>
      </c>
      <c r="AJ101">
        <f>IF('reken 1'!AH101,1,0)</f>
        <v>0</v>
      </c>
      <c r="AK101">
        <f>IF('reken 1'!AI101,1,0)</f>
        <v>0</v>
      </c>
      <c r="AL101">
        <f>IF('reken 1'!AJ101,1,0)</f>
        <v>0</v>
      </c>
      <c r="AM101" s="48">
        <f t="shared" si="8"/>
        <v>0</v>
      </c>
      <c r="AN101">
        <f t="shared" si="9"/>
        <v>14</v>
      </c>
      <c r="AO101" s="4" t="s">
        <v>108</v>
      </c>
      <c r="AQ101" s="226">
        <v>31</v>
      </c>
      <c r="AR101" s="4" t="s">
        <v>66</v>
      </c>
    </row>
    <row r="102" spans="1:44" x14ac:dyDescent="0.25">
      <c r="A102" s="26" t="s">
        <v>17</v>
      </c>
      <c r="B102">
        <f>IF('reken 1'!B102&gt;2%,1,0)</f>
        <v>1</v>
      </c>
      <c r="C102">
        <f>IF('reken 1'!C102&gt;2%,1,0)</f>
        <v>1</v>
      </c>
      <c r="D102">
        <f>IF('reken 1'!D102&gt;2%,1,0)</f>
        <v>1</v>
      </c>
      <c r="E102">
        <f>IF('reken 1'!E102&gt;2%,1,0)</f>
        <v>1</v>
      </c>
      <c r="F102">
        <f>IF('reken 1'!F102&gt;2%,1,0)</f>
        <v>1</v>
      </c>
      <c r="G102">
        <f>IF('reken 1'!G102&gt;2%,1,0)</f>
        <v>1</v>
      </c>
      <c r="H102">
        <f>IF('reken 1'!H102&gt;2%,1,0)</f>
        <v>1</v>
      </c>
      <c r="I102">
        <f>IF('reken 1'!I102&gt;2%,1,0)</f>
        <v>1</v>
      </c>
      <c r="J102">
        <f>IF('reken 1'!J102&gt;2%,1,0)</f>
        <v>0</v>
      </c>
      <c r="K102">
        <f>IF('reken 1'!K102&gt;2%,1,0)</f>
        <v>1</v>
      </c>
      <c r="L102">
        <f>IF('reken 1'!L102&gt;2%,1,0)</f>
        <v>0</v>
      </c>
      <c r="M102">
        <f>IF('reken 1'!M102&gt;2%,1,0)</f>
        <v>0</v>
      </c>
      <c r="N102">
        <f>IF('reken 1'!N102&gt;2%,1,0)</f>
        <v>0</v>
      </c>
      <c r="O102" s="48">
        <f t="shared" si="6"/>
        <v>9</v>
      </c>
      <c r="P102">
        <f>IF('reken 1'!O102&gt;2%,1,0)</f>
        <v>0</v>
      </c>
      <c r="Q102">
        <f>IF('reken 1'!P102&gt;2%,1,0)</f>
        <v>0</v>
      </c>
      <c r="R102">
        <f>IF('reken 1'!Q102&gt;2%,1,0)</f>
        <v>0</v>
      </c>
      <c r="S102">
        <f>IF('reken 1'!R102&gt;2%,1,0)</f>
        <v>0</v>
      </c>
      <c r="T102">
        <f>IF('reken 1'!S102&gt;2%,1,0)</f>
        <v>0</v>
      </c>
      <c r="U102">
        <f>IF('reken 1'!T102&gt;2%,1,0)</f>
        <v>0</v>
      </c>
      <c r="V102">
        <f>IF('reken 1'!U102&gt;2%,1,0)</f>
        <v>0</v>
      </c>
      <c r="W102">
        <f>IF('reken 1'!V102&gt;2%,1,0)</f>
        <v>0</v>
      </c>
      <c r="X102">
        <f>IF('reken 1'!W102&gt;2%,1,0)</f>
        <v>0</v>
      </c>
      <c r="Y102">
        <f>IF('reken 1'!X102&gt;2%,1,0)</f>
        <v>0</v>
      </c>
      <c r="Z102">
        <f>IF('reken 1'!Y102&gt;2%,1,0)</f>
        <v>1</v>
      </c>
      <c r="AA102" s="48">
        <f t="shared" si="7"/>
        <v>1</v>
      </c>
      <c r="AB102">
        <f>IF('reken 1'!Z102,1,0)</f>
        <v>1</v>
      </c>
      <c r="AC102">
        <f>IF('reken 1'!AA102,1,0)</f>
        <v>1</v>
      </c>
      <c r="AD102">
        <f>IF('reken 1'!AB102,1,0)</f>
        <v>1</v>
      </c>
      <c r="AE102">
        <f>IF('reken 1'!AC102,1,0)</f>
        <v>1</v>
      </c>
      <c r="AF102">
        <f>IF('reken 1'!AD102,1,0)</f>
        <v>1</v>
      </c>
      <c r="AG102">
        <f>IF('reken 1'!AE102,1,0)</f>
        <v>1</v>
      </c>
      <c r="AH102">
        <f>IF('reken 1'!AF102,1,0)</f>
        <v>1</v>
      </c>
      <c r="AI102">
        <f>IF('reken 1'!AG102,1,0)</f>
        <v>1</v>
      </c>
      <c r="AJ102">
        <f>IF('reken 1'!AH102,1,0)</f>
        <v>1</v>
      </c>
      <c r="AK102">
        <f>IF('reken 1'!AI102,1,0)</f>
        <v>1</v>
      </c>
      <c r="AL102">
        <f>IF('reken 1'!AJ102,1,0)</f>
        <v>1</v>
      </c>
      <c r="AM102" s="48">
        <f t="shared" si="8"/>
        <v>11</v>
      </c>
      <c r="AN102">
        <f t="shared" si="9"/>
        <v>21</v>
      </c>
      <c r="AO102" s="26" t="s">
        <v>17</v>
      </c>
      <c r="AQ102" s="226">
        <v>32</v>
      </c>
      <c r="AR102" s="4" t="s">
        <v>44</v>
      </c>
    </row>
    <row r="103" spans="1:44" x14ac:dyDescent="0.25">
      <c r="A103" s="15" t="s">
        <v>71</v>
      </c>
      <c r="B103">
        <f>IF('reken 1'!B103&gt;2%,1,0)</f>
        <v>1</v>
      </c>
      <c r="C103">
        <f>IF('reken 1'!C103&gt;2%,1,0)</f>
        <v>1</v>
      </c>
      <c r="D103">
        <f>IF('reken 1'!D103&gt;2%,1,0)</f>
        <v>1</v>
      </c>
      <c r="E103">
        <f>IF('reken 1'!E103&gt;2%,1,0)</f>
        <v>1</v>
      </c>
      <c r="F103">
        <f>IF('reken 1'!F103&gt;2%,1,0)</f>
        <v>1</v>
      </c>
      <c r="G103">
        <f>IF('reken 1'!G103&gt;2%,1,0)</f>
        <v>1</v>
      </c>
      <c r="H103">
        <f>IF('reken 1'!H103&gt;2%,1,0)</f>
        <v>1</v>
      </c>
      <c r="I103">
        <f>IF('reken 1'!I103&gt;2%,1,0)</f>
        <v>1</v>
      </c>
      <c r="J103">
        <f>IF('reken 1'!J103&gt;2%,1,0)</f>
        <v>0</v>
      </c>
      <c r="K103">
        <f>IF('reken 1'!K103&gt;2%,1,0)</f>
        <v>0</v>
      </c>
      <c r="L103">
        <f>IF('reken 1'!L103&gt;2%,1,0)</f>
        <v>0</v>
      </c>
      <c r="M103">
        <f>IF('reken 1'!M103&gt;2%,1,0)</f>
        <v>1</v>
      </c>
      <c r="N103">
        <f>IF('reken 1'!N103&gt;2%,1,0)</f>
        <v>1</v>
      </c>
      <c r="O103" s="48">
        <f t="shared" si="6"/>
        <v>10</v>
      </c>
      <c r="P103">
        <f>IF('reken 1'!O103&gt;2%,1,0)</f>
        <v>1</v>
      </c>
      <c r="Q103">
        <f>IF('reken 1'!P103&gt;2%,1,0)</f>
        <v>1</v>
      </c>
      <c r="R103">
        <f>IF('reken 1'!Q103&gt;2%,1,0)</f>
        <v>1</v>
      </c>
      <c r="S103">
        <f>IF('reken 1'!R103&gt;2%,1,0)</f>
        <v>1</v>
      </c>
      <c r="T103">
        <f>IF('reken 1'!S103&gt;2%,1,0)</f>
        <v>1</v>
      </c>
      <c r="U103">
        <f>IF('reken 1'!T103&gt;2%,1,0)</f>
        <v>1</v>
      </c>
      <c r="V103">
        <f>IF('reken 1'!U103&gt;2%,1,0)</f>
        <v>1</v>
      </c>
      <c r="W103">
        <f>IF('reken 1'!V103&gt;2%,1,0)</f>
        <v>1</v>
      </c>
      <c r="X103">
        <f>IF('reken 1'!W103&gt;2%,1,0)</f>
        <v>1</v>
      </c>
      <c r="Y103">
        <f>IF('reken 1'!X103&gt;2%,1,0)</f>
        <v>0</v>
      </c>
      <c r="Z103">
        <f>IF('reken 1'!Y103&gt;2%,1,0)</f>
        <v>0</v>
      </c>
      <c r="AA103" s="48">
        <f t="shared" si="7"/>
        <v>9</v>
      </c>
      <c r="AB103">
        <f>IF('reken 1'!Z103,1,0)</f>
        <v>1</v>
      </c>
      <c r="AC103">
        <f>IF('reken 1'!AA103,1,0)</f>
        <v>1</v>
      </c>
      <c r="AD103">
        <f>IF('reken 1'!AB103,1,0)</f>
        <v>1</v>
      </c>
      <c r="AE103">
        <f>IF('reken 1'!AC103,1,0)</f>
        <v>1</v>
      </c>
      <c r="AF103">
        <f>IF('reken 1'!AD103,1,0)</f>
        <v>1</v>
      </c>
      <c r="AG103">
        <f>IF('reken 1'!AE103,1,0)</f>
        <v>1</v>
      </c>
      <c r="AH103">
        <f>IF('reken 1'!AF103,1,0)</f>
        <v>0</v>
      </c>
      <c r="AI103">
        <f>IF('reken 1'!AG103,1,0)</f>
        <v>1</v>
      </c>
      <c r="AJ103">
        <f>IF('reken 1'!AH103,1,0)</f>
        <v>1</v>
      </c>
      <c r="AK103">
        <f>IF('reken 1'!AI103,1,0)</f>
        <v>1</v>
      </c>
      <c r="AL103">
        <f>IF('reken 1'!AJ103,1,0)</f>
        <v>0</v>
      </c>
      <c r="AM103" s="48">
        <f t="shared" si="8"/>
        <v>9</v>
      </c>
      <c r="AN103">
        <f t="shared" si="9"/>
        <v>28</v>
      </c>
      <c r="AO103" s="15" t="s">
        <v>71</v>
      </c>
      <c r="AQ103" s="226">
        <v>32</v>
      </c>
      <c r="AR103" s="15" t="s">
        <v>81</v>
      </c>
    </row>
    <row r="104" spans="1:44" x14ac:dyDescent="0.25">
      <c r="A104" s="15" t="s">
        <v>109</v>
      </c>
      <c r="B104">
        <f>IF('reken 1'!B104&gt;2%,1,0)</f>
        <v>0</v>
      </c>
      <c r="C104">
        <f>IF('reken 1'!C104&gt;2%,1,0)</f>
        <v>0</v>
      </c>
      <c r="D104">
        <f>IF('reken 1'!D104&gt;2%,1,0)</f>
        <v>0</v>
      </c>
      <c r="E104">
        <f>IF('reken 1'!E104&gt;2%,1,0)</f>
        <v>0</v>
      </c>
      <c r="F104">
        <f>IF('reken 1'!F104&gt;2%,1,0)</f>
        <v>0</v>
      </c>
      <c r="G104">
        <f>IF('reken 1'!G104&gt;2%,1,0)</f>
        <v>0</v>
      </c>
      <c r="H104">
        <f>IF('reken 1'!H104&gt;2%,1,0)</f>
        <v>0</v>
      </c>
      <c r="I104">
        <f>IF('reken 1'!I104&gt;2%,1,0)</f>
        <v>0</v>
      </c>
      <c r="J104">
        <f>IF('reken 1'!J104&gt;2%,1,0)</f>
        <v>1</v>
      </c>
      <c r="K104">
        <f>IF('reken 1'!K104&gt;2%,1,0)</f>
        <v>1</v>
      </c>
      <c r="L104">
        <f>IF('reken 1'!L104&gt;2%,1,0)</f>
        <v>0</v>
      </c>
      <c r="M104">
        <f>IF('reken 1'!M104&gt;2%,1,0)</f>
        <v>1</v>
      </c>
      <c r="N104">
        <f>IF('reken 1'!N104&gt;2%,1,0)</f>
        <v>1</v>
      </c>
      <c r="O104" s="48">
        <f t="shared" si="6"/>
        <v>4</v>
      </c>
      <c r="P104">
        <f>IF('reken 1'!O104&gt;2%,1,0)</f>
        <v>1</v>
      </c>
      <c r="Q104">
        <f>IF('reken 1'!P104&gt;2%,1,0)</f>
        <v>0</v>
      </c>
      <c r="R104">
        <f>IF('reken 1'!Q104&gt;2%,1,0)</f>
        <v>0</v>
      </c>
      <c r="S104">
        <f>IF('reken 1'!R104&gt;2%,1,0)</f>
        <v>0</v>
      </c>
      <c r="T104">
        <f>IF('reken 1'!S104&gt;2%,1,0)</f>
        <v>1</v>
      </c>
      <c r="U104">
        <f>IF('reken 1'!T104&gt;2%,1,0)</f>
        <v>1</v>
      </c>
      <c r="V104">
        <f>IF('reken 1'!U104&gt;2%,1,0)</f>
        <v>1</v>
      </c>
      <c r="W104">
        <f>IF('reken 1'!V104&gt;2%,1,0)</f>
        <v>1</v>
      </c>
      <c r="X104">
        <f>IF('reken 1'!W104&gt;2%,1,0)</f>
        <v>1</v>
      </c>
      <c r="Y104">
        <f>IF('reken 1'!X104&gt;2%,1,0)</f>
        <v>1</v>
      </c>
      <c r="Z104">
        <f>IF('reken 1'!Y104&gt;2%,1,0)</f>
        <v>0</v>
      </c>
      <c r="AA104" s="48">
        <f t="shared" si="7"/>
        <v>7</v>
      </c>
      <c r="AB104">
        <f>IF('reken 1'!Z104,1,0)</f>
        <v>1</v>
      </c>
      <c r="AC104">
        <f>IF('reken 1'!AA104,1,0)</f>
        <v>1</v>
      </c>
      <c r="AD104">
        <f>IF('reken 1'!AB104,1,0)</f>
        <v>1</v>
      </c>
      <c r="AE104">
        <f>IF('reken 1'!AC104,1,0)</f>
        <v>1</v>
      </c>
      <c r="AF104">
        <f>IF('reken 1'!AD104,1,0)</f>
        <v>1</v>
      </c>
      <c r="AG104">
        <f>IF('reken 1'!AE104,1,0)</f>
        <v>1</v>
      </c>
      <c r="AH104">
        <f>IF('reken 1'!AF104,1,0)</f>
        <v>1</v>
      </c>
      <c r="AI104">
        <f>IF('reken 1'!AG104,1,0)</f>
        <v>1</v>
      </c>
      <c r="AJ104">
        <f>IF('reken 1'!AH104,1,0)</f>
        <v>1</v>
      </c>
      <c r="AK104">
        <f>IF('reken 1'!AI104,1,0)</f>
        <v>1</v>
      </c>
      <c r="AL104">
        <f>IF('reken 1'!AJ104,1,0)</f>
        <v>1</v>
      </c>
      <c r="AM104" s="48">
        <f t="shared" si="8"/>
        <v>11</v>
      </c>
      <c r="AN104">
        <f t="shared" si="9"/>
        <v>22</v>
      </c>
      <c r="AO104" s="15" t="s">
        <v>109</v>
      </c>
      <c r="AQ104" s="226">
        <v>32</v>
      </c>
      <c r="AR104" s="15" t="s">
        <v>84</v>
      </c>
    </row>
    <row r="105" spans="1:44" x14ac:dyDescent="0.25">
      <c r="A105" s="4" t="s">
        <v>10</v>
      </c>
      <c r="B105">
        <f>IF('reken 1'!B105&gt;2%,1,0)</f>
        <v>1</v>
      </c>
      <c r="C105">
        <f>IF('reken 1'!C105&gt;2%,1,0)</f>
        <v>1</v>
      </c>
      <c r="D105">
        <f>IF('reken 1'!D105&gt;2%,1,0)</f>
        <v>1</v>
      </c>
      <c r="E105">
        <f>IF('reken 1'!E105&gt;2%,1,0)</f>
        <v>1</v>
      </c>
      <c r="F105">
        <f>IF('reken 1'!F105&gt;2%,1,0)</f>
        <v>1</v>
      </c>
      <c r="G105">
        <f>IF('reken 1'!G105&gt;2%,1,0)</f>
        <v>1</v>
      </c>
      <c r="H105">
        <f>IF('reken 1'!H105&gt;2%,1,0)</f>
        <v>1</v>
      </c>
      <c r="I105">
        <f>IF('reken 1'!I105&gt;2%,1,0)</f>
        <v>1</v>
      </c>
      <c r="J105">
        <f>IF('reken 1'!J105&gt;2%,1,0)</f>
        <v>1</v>
      </c>
      <c r="K105">
        <f>IF('reken 1'!K105&gt;2%,1,0)</f>
        <v>1</v>
      </c>
      <c r="L105">
        <f>IF('reken 1'!L105&gt;2%,1,0)</f>
        <v>1</v>
      </c>
      <c r="M105">
        <f>IF('reken 1'!M105&gt;2%,1,0)</f>
        <v>1</v>
      </c>
      <c r="N105">
        <f>IF('reken 1'!N105&gt;2%,1,0)</f>
        <v>1</v>
      </c>
      <c r="O105" s="48">
        <f t="shared" si="6"/>
        <v>13</v>
      </c>
      <c r="P105">
        <f>IF('reken 1'!O105&gt;2%,1,0)</f>
        <v>0</v>
      </c>
      <c r="Q105">
        <f>IF('reken 1'!P105&gt;2%,1,0)</f>
        <v>0</v>
      </c>
      <c r="R105">
        <f>IF('reken 1'!Q105&gt;2%,1,0)</f>
        <v>0</v>
      </c>
      <c r="S105">
        <f>IF('reken 1'!R105&gt;2%,1,0)</f>
        <v>0</v>
      </c>
      <c r="T105">
        <f>IF('reken 1'!S105&gt;2%,1,0)</f>
        <v>0</v>
      </c>
      <c r="U105">
        <f>IF('reken 1'!T105&gt;2%,1,0)</f>
        <v>0</v>
      </c>
      <c r="V105">
        <f>IF('reken 1'!U105&gt;2%,1,0)</f>
        <v>0</v>
      </c>
      <c r="W105">
        <f>IF('reken 1'!V105&gt;2%,1,0)</f>
        <v>0</v>
      </c>
      <c r="X105">
        <f>IF('reken 1'!W105&gt;2%,1,0)</f>
        <v>0</v>
      </c>
      <c r="Y105">
        <f>IF('reken 1'!X105&gt;2%,1,0)</f>
        <v>0</v>
      </c>
      <c r="Z105">
        <f>IF('reken 1'!Y105&gt;2%,1,0)</f>
        <v>0</v>
      </c>
      <c r="AA105" s="48">
        <f t="shared" si="7"/>
        <v>0</v>
      </c>
      <c r="AB105">
        <f>IF('reken 1'!Z105,1,0)</f>
        <v>1</v>
      </c>
      <c r="AC105">
        <f>IF('reken 1'!AA105,1,0)</f>
        <v>1</v>
      </c>
      <c r="AD105">
        <f>IF('reken 1'!AB105,1,0)</f>
        <v>1</v>
      </c>
      <c r="AE105">
        <f>IF('reken 1'!AC105,1,0)</f>
        <v>1</v>
      </c>
      <c r="AF105">
        <f>IF('reken 1'!AD105,1,0)</f>
        <v>1</v>
      </c>
      <c r="AG105">
        <f>IF('reken 1'!AE105,1,0)</f>
        <v>1</v>
      </c>
      <c r="AH105">
        <f>IF('reken 1'!AF105,1,0)</f>
        <v>1</v>
      </c>
      <c r="AI105">
        <f>IF('reken 1'!AG105,1,0)</f>
        <v>1</v>
      </c>
      <c r="AJ105">
        <f>IF('reken 1'!AH105,1,0)</f>
        <v>1</v>
      </c>
      <c r="AK105">
        <f>IF('reken 1'!AI105,1,0)</f>
        <v>1</v>
      </c>
      <c r="AL105">
        <f>IF('reken 1'!AJ105,1,0)</f>
        <v>0</v>
      </c>
      <c r="AM105" s="48">
        <f t="shared" si="8"/>
        <v>10</v>
      </c>
      <c r="AN105">
        <f t="shared" si="9"/>
        <v>23</v>
      </c>
      <c r="AO105" s="4" t="s">
        <v>10</v>
      </c>
      <c r="AQ105" s="226">
        <v>32</v>
      </c>
      <c r="AR105" s="4" t="s">
        <v>105</v>
      </c>
    </row>
    <row r="106" spans="1:44" x14ac:dyDescent="0.25">
      <c r="A106" s="26" t="s">
        <v>78</v>
      </c>
      <c r="B106">
        <f>IF('reken 1'!B106&gt;2%,1,0)</f>
        <v>1</v>
      </c>
      <c r="C106">
        <f>IF('reken 1'!C106&gt;2%,1,0)</f>
        <v>1</v>
      </c>
      <c r="D106">
        <f>IF('reken 1'!D106&gt;2%,1,0)</f>
        <v>1</v>
      </c>
      <c r="E106">
        <f>IF('reken 1'!E106&gt;2%,1,0)</f>
        <v>0</v>
      </c>
      <c r="F106">
        <f>IF('reken 1'!F106&gt;2%,1,0)</f>
        <v>1</v>
      </c>
      <c r="G106">
        <f>IF('reken 1'!G106&gt;2%,1,0)</f>
        <v>1</v>
      </c>
      <c r="H106">
        <f>IF('reken 1'!H106&gt;2%,1,0)</f>
        <v>1</v>
      </c>
      <c r="I106">
        <f>IF('reken 1'!I106&gt;2%,1,0)</f>
        <v>0</v>
      </c>
      <c r="J106">
        <f>IF('reken 1'!J106&gt;2%,1,0)</f>
        <v>0</v>
      </c>
      <c r="K106">
        <f>IF('reken 1'!K106&gt;2%,1,0)</f>
        <v>1</v>
      </c>
      <c r="L106">
        <f>IF('reken 1'!L106&gt;2%,1,0)</f>
        <v>0</v>
      </c>
      <c r="M106">
        <f>IF('reken 1'!M106&gt;2%,1,0)</f>
        <v>0</v>
      </c>
      <c r="N106">
        <f>IF('reken 1'!N106&gt;2%,1,0)</f>
        <v>0</v>
      </c>
      <c r="O106" s="48">
        <f t="shared" si="6"/>
        <v>7</v>
      </c>
      <c r="P106">
        <f>IF('reken 1'!O106&gt;2%,1,0)</f>
        <v>0</v>
      </c>
      <c r="Q106">
        <f>IF('reken 1'!P106&gt;2%,1,0)</f>
        <v>0</v>
      </c>
      <c r="R106">
        <f>IF('reken 1'!Q106&gt;2%,1,0)</f>
        <v>0</v>
      </c>
      <c r="S106">
        <f>IF('reken 1'!R106&gt;2%,1,0)</f>
        <v>0</v>
      </c>
      <c r="T106">
        <f>IF('reken 1'!S106&gt;2%,1,0)</f>
        <v>0</v>
      </c>
      <c r="U106">
        <f>IF('reken 1'!T106&gt;2%,1,0)</f>
        <v>0</v>
      </c>
      <c r="V106">
        <f>IF('reken 1'!U106&gt;2%,1,0)</f>
        <v>0</v>
      </c>
      <c r="W106">
        <f>IF('reken 1'!V106&gt;2%,1,0)</f>
        <v>0</v>
      </c>
      <c r="X106">
        <f>IF('reken 1'!W106&gt;2%,1,0)</f>
        <v>0</v>
      </c>
      <c r="Y106">
        <f>IF('reken 1'!X106&gt;2%,1,0)</f>
        <v>0</v>
      </c>
      <c r="Z106">
        <f>IF('reken 1'!Y106&gt;2%,1,0)</f>
        <v>0</v>
      </c>
      <c r="AA106" s="48">
        <f t="shared" si="7"/>
        <v>0</v>
      </c>
      <c r="AB106">
        <f>IF('reken 1'!Z106,1,0)</f>
        <v>0</v>
      </c>
      <c r="AC106">
        <f>IF('reken 1'!AA106,1,0)</f>
        <v>0</v>
      </c>
      <c r="AD106">
        <f>IF('reken 1'!AB106,1,0)</f>
        <v>0</v>
      </c>
      <c r="AE106">
        <f>IF('reken 1'!AC106,1,0)</f>
        <v>0</v>
      </c>
      <c r="AF106">
        <f>IF('reken 1'!AD106,1,0)</f>
        <v>0</v>
      </c>
      <c r="AG106">
        <f>IF('reken 1'!AE106,1,0)</f>
        <v>0</v>
      </c>
      <c r="AH106">
        <f>IF('reken 1'!AF106,1,0)</f>
        <v>0</v>
      </c>
      <c r="AI106">
        <f>IF('reken 1'!AG106,1,0)</f>
        <v>0</v>
      </c>
      <c r="AJ106">
        <f>IF('reken 1'!AH106,1,0)</f>
        <v>0</v>
      </c>
      <c r="AK106">
        <f>IF('reken 1'!AI106,1,0)</f>
        <v>0</v>
      </c>
      <c r="AL106">
        <f>IF('reken 1'!AJ106,1,0)</f>
        <v>0</v>
      </c>
      <c r="AM106" s="48">
        <f t="shared" si="8"/>
        <v>0</v>
      </c>
      <c r="AN106">
        <f t="shared" si="9"/>
        <v>7</v>
      </c>
      <c r="AO106" s="26" t="s">
        <v>78</v>
      </c>
      <c r="AQ106" s="226">
        <v>32</v>
      </c>
      <c r="AR106" s="4" t="s">
        <v>106</v>
      </c>
    </row>
    <row r="107" spans="1:44" x14ac:dyDescent="0.25">
      <c r="A107" s="4" t="s">
        <v>106</v>
      </c>
      <c r="B107">
        <f>IF('reken 1'!B107&gt;2%,1,0)</f>
        <v>1</v>
      </c>
      <c r="C107">
        <f>IF('reken 1'!C107&gt;2%,1,0)</f>
        <v>1</v>
      </c>
      <c r="D107">
        <f>IF('reken 1'!D107&gt;2%,1,0)</f>
        <v>1</v>
      </c>
      <c r="E107">
        <f>IF('reken 1'!E107&gt;2%,1,0)</f>
        <v>0</v>
      </c>
      <c r="F107">
        <f>IF('reken 1'!F107&gt;2%,1,0)</f>
        <v>1</v>
      </c>
      <c r="G107">
        <f>IF('reken 1'!G107&gt;2%,1,0)</f>
        <v>0</v>
      </c>
      <c r="H107">
        <f>IF('reken 1'!H107&gt;2%,1,0)</f>
        <v>0</v>
      </c>
      <c r="I107">
        <f>IF('reken 1'!I107&gt;2%,1,0)</f>
        <v>0</v>
      </c>
      <c r="J107">
        <f>IF('reken 1'!J107&gt;2%,1,0)</f>
        <v>0</v>
      </c>
      <c r="K107">
        <f>IF('reken 1'!K107&gt;2%,1,0)</f>
        <v>0</v>
      </c>
      <c r="L107">
        <f>IF('reken 1'!L107&gt;2%,1,0)</f>
        <v>0</v>
      </c>
      <c r="M107">
        <f>IF('reken 1'!M107&gt;2%,1,0)</f>
        <v>0</v>
      </c>
      <c r="N107">
        <f>IF('reken 1'!N107&gt;2%,1,0)</f>
        <v>0</v>
      </c>
      <c r="O107" s="48">
        <f t="shared" si="6"/>
        <v>4</v>
      </c>
      <c r="P107">
        <f>IF('reken 1'!O107&gt;2%,1,0)</f>
        <v>0</v>
      </c>
      <c r="Q107">
        <f>IF('reken 1'!P107&gt;2%,1,0)</f>
        <v>0</v>
      </c>
      <c r="R107">
        <f>IF('reken 1'!Q107&gt;2%,1,0)</f>
        <v>0</v>
      </c>
      <c r="S107">
        <f>IF('reken 1'!R107&gt;2%,1,0)</f>
        <v>0</v>
      </c>
      <c r="T107">
        <f>IF('reken 1'!S107&gt;2%,1,0)</f>
        <v>0</v>
      </c>
      <c r="U107">
        <f>IF('reken 1'!T107&gt;2%,1,0)</f>
        <v>0</v>
      </c>
      <c r="V107">
        <f>IF('reken 1'!U107&gt;2%,1,0)</f>
        <v>0</v>
      </c>
      <c r="W107">
        <f>IF('reken 1'!V107&gt;2%,1,0)</f>
        <v>0</v>
      </c>
      <c r="X107">
        <f>IF('reken 1'!W107&gt;2%,1,0)</f>
        <v>0</v>
      </c>
      <c r="Y107">
        <f>IF('reken 1'!X107&gt;2%,1,0)</f>
        <v>0</v>
      </c>
      <c r="Z107">
        <f>IF('reken 1'!Y107&gt;2%,1,0)</f>
        <v>0</v>
      </c>
      <c r="AA107" s="48">
        <f t="shared" si="7"/>
        <v>0</v>
      </c>
      <c r="AB107">
        <f>IF('reken 1'!Z107,1,0)</f>
        <v>0</v>
      </c>
      <c r="AC107">
        <f>IF('reken 1'!AA107,1,0)</f>
        <v>0</v>
      </c>
      <c r="AD107">
        <f>IF('reken 1'!AB107,1,0)</f>
        <v>0</v>
      </c>
      <c r="AE107">
        <f>IF('reken 1'!AC107,1,0)</f>
        <v>0</v>
      </c>
      <c r="AF107">
        <f>IF('reken 1'!AD107,1,0)</f>
        <v>0</v>
      </c>
      <c r="AG107">
        <f>IF('reken 1'!AE107,1,0)</f>
        <v>0</v>
      </c>
      <c r="AH107">
        <f>IF('reken 1'!AF107,1,0)</f>
        <v>0</v>
      </c>
      <c r="AI107">
        <f>IF('reken 1'!AG107,1,0)</f>
        <v>0</v>
      </c>
      <c r="AJ107">
        <f>IF('reken 1'!AH107,1,0)</f>
        <v>0</v>
      </c>
      <c r="AK107">
        <f>IF('reken 1'!AI107,1,0)</f>
        <v>0</v>
      </c>
      <c r="AL107">
        <f>IF('reken 1'!AJ107,1,0)</f>
        <v>0</v>
      </c>
      <c r="AM107" s="48">
        <f t="shared" si="8"/>
        <v>0</v>
      </c>
      <c r="AN107">
        <f t="shared" si="9"/>
        <v>4</v>
      </c>
      <c r="AO107" s="4" t="s">
        <v>106</v>
      </c>
      <c r="AQ107" s="226">
        <v>33</v>
      </c>
      <c r="AR107" s="4" t="s">
        <v>63</v>
      </c>
    </row>
    <row r="108" spans="1:44" x14ac:dyDescent="0.25">
      <c r="A108" s="4" t="s">
        <v>74</v>
      </c>
      <c r="B108">
        <f>IF('reken 1'!B108&gt;2%,1,0)</f>
        <v>0</v>
      </c>
      <c r="C108">
        <f>IF('reken 1'!C108&gt;2%,1,0)</f>
        <v>0</v>
      </c>
      <c r="D108">
        <f>IF('reken 1'!D108&gt;2%,1,0)</f>
        <v>0</v>
      </c>
      <c r="E108">
        <f>IF('reken 1'!E108&gt;2%,1,0)</f>
        <v>0</v>
      </c>
      <c r="F108">
        <f>IF('reken 1'!F108&gt;2%,1,0)</f>
        <v>0</v>
      </c>
      <c r="G108">
        <f>IF('reken 1'!G108&gt;2%,1,0)</f>
        <v>1</v>
      </c>
      <c r="H108">
        <f>IF('reken 1'!H108&gt;2%,1,0)</f>
        <v>1</v>
      </c>
      <c r="I108">
        <f>IF('reken 1'!I108&gt;2%,1,0)</f>
        <v>1</v>
      </c>
      <c r="J108">
        <f>IF('reken 1'!J108&gt;2%,1,0)</f>
        <v>1</v>
      </c>
      <c r="K108">
        <f>IF('reken 1'!K108&gt;2%,1,0)</f>
        <v>1</v>
      </c>
      <c r="L108">
        <f>IF('reken 1'!L108&gt;2%,1,0)</f>
        <v>1</v>
      </c>
      <c r="M108">
        <f>IF('reken 1'!M108&gt;2%,1,0)</f>
        <v>1</v>
      </c>
      <c r="N108">
        <f>IF('reken 1'!N108&gt;2%,1,0)</f>
        <v>1</v>
      </c>
      <c r="O108" s="48">
        <f t="shared" si="6"/>
        <v>8</v>
      </c>
      <c r="P108">
        <f>IF('reken 1'!O108&gt;2%,1,0)</f>
        <v>1</v>
      </c>
      <c r="Q108">
        <f>IF('reken 1'!P108&gt;2%,1,0)</f>
        <v>1</v>
      </c>
      <c r="R108">
        <f>IF('reken 1'!Q108&gt;2%,1,0)</f>
        <v>1</v>
      </c>
      <c r="S108">
        <f>IF('reken 1'!R108&gt;2%,1,0)</f>
        <v>1</v>
      </c>
      <c r="T108">
        <f>IF('reken 1'!S108&gt;2%,1,0)</f>
        <v>1</v>
      </c>
      <c r="U108">
        <f>IF('reken 1'!T108&gt;2%,1,0)</f>
        <v>1</v>
      </c>
      <c r="V108">
        <f>IF('reken 1'!U108&gt;2%,1,0)</f>
        <v>1</v>
      </c>
      <c r="W108">
        <f>IF('reken 1'!V108&gt;2%,1,0)</f>
        <v>1</v>
      </c>
      <c r="X108">
        <f>IF('reken 1'!W108&gt;2%,1,0)</f>
        <v>1</v>
      </c>
      <c r="Y108">
        <f>IF('reken 1'!X108&gt;2%,1,0)</f>
        <v>1</v>
      </c>
      <c r="Z108">
        <f>IF('reken 1'!Y108&gt;2%,1,0)</f>
        <v>1</v>
      </c>
      <c r="AA108" s="48">
        <f t="shared" si="7"/>
        <v>11</v>
      </c>
      <c r="AB108">
        <f>IF('reken 1'!Z108,1,0)</f>
        <v>1</v>
      </c>
      <c r="AC108">
        <f>IF('reken 1'!AA108,1,0)</f>
        <v>1</v>
      </c>
      <c r="AD108">
        <f>IF('reken 1'!AB108,1,0)</f>
        <v>1</v>
      </c>
      <c r="AE108">
        <f>IF('reken 1'!AC108,1,0)</f>
        <v>1</v>
      </c>
      <c r="AF108">
        <f>IF('reken 1'!AD108,1,0)</f>
        <v>1</v>
      </c>
      <c r="AG108">
        <f>IF('reken 1'!AE108,1,0)</f>
        <v>1</v>
      </c>
      <c r="AH108">
        <f>IF('reken 1'!AF108,1,0)</f>
        <v>1</v>
      </c>
      <c r="AI108">
        <f>IF('reken 1'!AG108,1,0)</f>
        <v>1</v>
      </c>
      <c r="AJ108">
        <f>IF('reken 1'!AH108,1,0)</f>
        <v>1</v>
      </c>
      <c r="AK108">
        <f>IF('reken 1'!AI108,1,0)</f>
        <v>1</v>
      </c>
      <c r="AL108">
        <f>IF('reken 1'!AJ108,1,0)</f>
        <v>1</v>
      </c>
      <c r="AM108" s="48">
        <f t="shared" si="8"/>
        <v>11</v>
      </c>
      <c r="AN108">
        <f t="shared" si="9"/>
        <v>30</v>
      </c>
      <c r="AO108" s="4" t="s">
        <v>74</v>
      </c>
      <c r="AQ108" s="226">
        <v>34</v>
      </c>
      <c r="AR108" s="4" t="s">
        <v>64</v>
      </c>
    </row>
    <row r="109" spans="1:44" x14ac:dyDescent="0.25">
      <c r="A109" s="42" t="s">
        <v>102</v>
      </c>
      <c r="B109">
        <f>IF('reken 1'!B109&gt;2%,1,0)</f>
        <v>0</v>
      </c>
      <c r="C109">
        <f>IF('reken 1'!C109&gt;2%,1,0)</f>
        <v>0</v>
      </c>
      <c r="D109">
        <f>IF('reken 1'!D109&gt;2%,1,0)</f>
        <v>0</v>
      </c>
      <c r="E109">
        <f>IF('reken 1'!E109&gt;2%,1,0)</f>
        <v>0</v>
      </c>
      <c r="F109">
        <f>IF('reken 1'!F109&gt;2%,1,0)</f>
        <v>0</v>
      </c>
      <c r="G109">
        <f>IF('reken 1'!G109&gt;2%,1,0)</f>
        <v>0</v>
      </c>
      <c r="H109">
        <f>IF('reken 1'!H109&gt;2%,1,0)</f>
        <v>0</v>
      </c>
      <c r="I109">
        <f>IF('reken 1'!I109&gt;2%,1,0)</f>
        <v>0</v>
      </c>
      <c r="J109">
        <f>IF('reken 1'!J109&gt;2%,1,0)</f>
        <v>0</v>
      </c>
      <c r="K109">
        <f>IF('reken 1'!K109&gt;2%,1,0)</f>
        <v>0</v>
      </c>
      <c r="L109">
        <f>IF('reken 1'!L109&gt;2%,1,0)</f>
        <v>0</v>
      </c>
      <c r="M109">
        <f>IF('reken 1'!M109&gt;2%,1,0)</f>
        <v>0</v>
      </c>
      <c r="N109">
        <f>IF('reken 1'!N109&gt;2%,1,0)</f>
        <v>0</v>
      </c>
      <c r="O109" s="48">
        <f t="shared" si="6"/>
        <v>0</v>
      </c>
      <c r="P109">
        <f>IF('reken 1'!O109&gt;2%,1,0)</f>
        <v>0</v>
      </c>
      <c r="Q109">
        <f>IF('reken 1'!P109&gt;2%,1,0)</f>
        <v>0</v>
      </c>
      <c r="R109">
        <f>IF('reken 1'!Q109&gt;2%,1,0)</f>
        <v>0</v>
      </c>
      <c r="S109">
        <f>IF('reken 1'!R109&gt;2%,1,0)</f>
        <v>0</v>
      </c>
      <c r="T109">
        <f>IF('reken 1'!S109&gt;2%,1,0)</f>
        <v>0</v>
      </c>
      <c r="U109">
        <f>IF('reken 1'!T109&gt;2%,1,0)</f>
        <v>0</v>
      </c>
      <c r="V109">
        <f>IF('reken 1'!U109&gt;2%,1,0)</f>
        <v>1</v>
      </c>
      <c r="W109">
        <f>IF('reken 1'!V109&gt;2%,1,0)</f>
        <v>0</v>
      </c>
      <c r="X109">
        <f>IF('reken 1'!W109&gt;2%,1,0)</f>
        <v>0</v>
      </c>
      <c r="Y109">
        <f>IF('reken 1'!X109&gt;2%,1,0)</f>
        <v>0</v>
      </c>
      <c r="Z109">
        <f>IF('reken 1'!Y109&gt;2%,1,0)</f>
        <v>0</v>
      </c>
      <c r="AA109" s="48">
        <f t="shared" si="7"/>
        <v>1</v>
      </c>
      <c r="AB109">
        <f>IF('reken 1'!Z109,1,0)</f>
        <v>0</v>
      </c>
      <c r="AC109">
        <f>IF('reken 1'!AA109,1,0)</f>
        <v>0</v>
      </c>
      <c r="AD109">
        <f>IF('reken 1'!AB109,1,0)</f>
        <v>0</v>
      </c>
      <c r="AE109">
        <f>IF('reken 1'!AC109,1,0)</f>
        <v>0</v>
      </c>
      <c r="AF109">
        <f>IF('reken 1'!AD109,1,0)</f>
        <v>0</v>
      </c>
      <c r="AG109">
        <f>IF('reken 1'!AE109,1,0)</f>
        <v>0</v>
      </c>
      <c r="AH109">
        <f>IF('reken 1'!AF109,1,0)</f>
        <v>0</v>
      </c>
      <c r="AI109">
        <f>IF('reken 1'!AG109,1,0)</f>
        <v>0</v>
      </c>
      <c r="AJ109">
        <f>IF('reken 1'!AH109,1,0)</f>
        <v>0</v>
      </c>
      <c r="AK109">
        <f>IF('reken 1'!AI109,1,0)</f>
        <v>0</v>
      </c>
      <c r="AL109">
        <f>IF('reken 1'!AJ109,1,0)</f>
        <v>0</v>
      </c>
      <c r="AM109" s="48">
        <f t="shared" si="8"/>
        <v>0</v>
      </c>
      <c r="AN109">
        <f t="shared" si="9"/>
        <v>1</v>
      </c>
      <c r="AO109" s="42" t="s">
        <v>102</v>
      </c>
      <c r="AQ109" s="226">
        <v>35</v>
      </c>
      <c r="AR109" s="42" t="s">
        <v>102</v>
      </c>
    </row>
    <row r="110" spans="1:44" x14ac:dyDescent="0.25">
      <c r="O110" s="48">
        <f>SUM(O2:O109)</f>
        <v>960</v>
      </c>
      <c r="AA110" s="48">
        <f>SUM(AA2:AA109)</f>
        <v>480</v>
      </c>
      <c r="AM110" s="48">
        <f>SUM(AM2:AM109)</f>
        <v>666</v>
      </c>
    </row>
    <row r="112" spans="1:44" x14ac:dyDescent="0.25">
      <c r="B112">
        <f>SUM(B2:B111)/2</f>
        <v>34</v>
      </c>
      <c r="C112">
        <f t="shared" ref="C112:AI112" si="10">SUM(C2:C111)/2</f>
        <v>37</v>
      </c>
      <c r="D112">
        <f t="shared" si="10"/>
        <v>42</v>
      </c>
      <c r="E112">
        <f t="shared" si="10"/>
        <v>41</v>
      </c>
      <c r="F112">
        <f t="shared" si="10"/>
        <v>34</v>
      </c>
      <c r="G112">
        <f t="shared" si="10"/>
        <v>41</v>
      </c>
      <c r="H112">
        <f t="shared" si="10"/>
        <v>37</v>
      </c>
      <c r="I112">
        <f t="shared" si="10"/>
        <v>39</v>
      </c>
      <c r="J112">
        <f t="shared" si="10"/>
        <v>37</v>
      </c>
      <c r="K112">
        <f t="shared" si="10"/>
        <v>39</v>
      </c>
      <c r="L112">
        <f t="shared" si="10"/>
        <v>34</v>
      </c>
      <c r="M112">
        <f t="shared" si="10"/>
        <v>33</v>
      </c>
      <c r="N112">
        <f t="shared" si="10"/>
        <v>32</v>
      </c>
      <c r="O112" s="48">
        <f>SUM(B112:N112)</f>
        <v>480</v>
      </c>
      <c r="P112">
        <f t="shared" si="10"/>
        <v>22</v>
      </c>
      <c r="Q112">
        <f t="shared" si="10"/>
        <v>20</v>
      </c>
      <c r="R112">
        <f t="shared" si="10"/>
        <v>24</v>
      </c>
      <c r="S112">
        <f t="shared" si="10"/>
        <v>18</v>
      </c>
      <c r="T112">
        <f t="shared" si="10"/>
        <v>25</v>
      </c>
      <c r="U112">
        <f t="shared" si="10"/>
        <v>21</v>
      </c>
      <c r="V112">
        <f t="shared" si="10"/>
        <v>18</v>
      </c>
      <c r="W112">
        <f t="shared" si="10"/>
        <v>20</v>
      </c>
      <c r="X112">
        <f t="shared" si="10"/>
        <v>23</v>
      </c>
      <c r="Y112">
        <f t="shared" si="10"/>
        <v>26</v>
      </c>
      <c r="Z112">
        <f t="shared" si="10"/>
        <v>23</v>
      </c>
      <c r="AA112" s="48">
        <f>SUM(P112:Z112)</f>
        <v>240</v>
      </c>
      <c r="AB112">
        <f t="shared" si="10"/>
        <v>30</v>
      </c>
      <c r="AC112">
        <f t="shared" si="10"/>
        <v>32</v>
      </c>
      <c r="AD112">
        <f t="shared" si="10"/>
        <v>29</v>
      </c>
      <c r="AE112">
        <f t="shared" si="10"/>
        <v>30</v>
      </c>
      <c r="AF112">
        <f t="shared" si="10"/>
        <v>31</v>
      </c>
      <c r="AG112">
        <f t="shared" si="10"/>
        <v>34</v>
      </c>
      <c r="AH112">
        <f t="shared" si="10"/>
        <v>31</v>
      </c>
      <c r="AI112">
        <f t="shared" si="10"/>
        <v>32</v>
      </c>
      <c r="AJ112">
        <f t="shared" ref="AJ112:AL112" si="11">SUM(AJ2:AJ111)/2</f>
        <v>28</v>
      </c>
      <c r="AK112">
        <f t="shared" si="11"/>
        <v>31</v>
      </c>
      <c r="AL112">
        <f t="shared" si="11"/>
        <v>25</v>
      </c>
      <c r="AM112" s="48">
        <f>SUM(AB112:AL112)</f>
        <v>333</v>
      </c>
      <c r="AO112" s="2">
        <f>SUM(O112+AA112+AM112)</f>
        <v>1053</v>
      </c>
    </row>
    <row r="113" spans="2:45" x14ac:dyDescent="0.25">
      <c r="O113" s="48">
        <f>O112/13</f>
        <v>36.92307692307692</v>
      </c>
      <c r="AA113" s="48">
        <f>AA112/11</f>
        <v>21.818181818181817</v>
      </c>
      <c r="AM113" s="48">
        <f>AM112/11</f>
        <v>30.272727272727273</v>
      </c>
    </row>
    <row r="115" spans="2:45" x14ac:dyDescent="0.25">
      <c r="B115">
        <v>34</v>
      </c>
      <c r="C115">
        <v>36</v>
      </c>
      <c r="D115">
        <v>42</v>
      </c>
      <c r="E115">
        <v>40</v>
      </c>
      <c r="F115">
        <v>34</v>
      </c>
      <c r="G115">
        <v>40</v>
      </c>
      <c r="H115">
        <v>36</v>
      </c>
      <c r="I115">
        <v>38</v>
      </c>
      <c r="J115">
        <v>36</v>
      </c>
      <c r="K115">
        <v>38</v>
      </c>
      <c r="L115">
        <v>34</v>
      </c>
      <c r="M115">
        <v>32</v>
      </c>
      <c r="N115">
        <v>32</v>
      </c>
      <c r="O115" s="48">
        <f>SUM(B115:N115)</f>
        <v>472</v>
      </c>
      <c r="P115">
        <v>22</v>
      </c>
      <c r="Q115">
        <v>20</v>
      </c>
      <c r="R115">
        <v>24</v>
      </c>
      <c r="S115">
        <v>18</v>
      </c>
      <c r="T115">
        <v>24</v>
      </c>
      <c r="U115">
        <v>20</v>
      </c>
      <c r="V115">
        <v>18</v>
      </c>
      <c r="W115">
        <v>20</v>
      </c>
      <c r="X115">
        <v>22</v>
      </c>
      <c r="Y115">
        <v>26</v>
      </c>
      <c r="Z115">
        <v>24</v>
      </c>
      <c r="AA115" s="48">
        <f>SUM(P115:Z115)</f>
        <v>238</v>
      </c>
      <c r="AB115">
        <v>30</v>
      </c>
      <c r="AC115">
        <v>32</v>
      </c>
      <c r="AD115">
        <v>28</v>
      </c>
      <c r="AE115">
        <v>30</v>
      </c>
      <c r="AF115">
        <v>30</v>
      </c>
      <c r="AG115">
        <v>34</v>
      </c>
      <c r="AH115">
        <v>30</v>
      </c>
      <c r="AI115">
        <v>32</v>
      </c>
      <c r="AJ115">
        <v>28</v>
      </c>
      <c r="AK115">
        <v>30</v>
      </c>
      <c r="AL115">
        <v>24</v>
      </c>
      <c r="AM115" s="48">
        <f>SUM(AB115:AL115)</f>
        <v>328</v>
      </c>
      <c r="AO115" s="2">
        <f>SUM(O115+AA115+AM115)</f>
        <v>1038</v>
      </c>
      <c r="AP115" t="s">
        <v>512</v>
      </c>
      <c r="AQ115" s="226" t="s">
        <v>529</v>
      </c>
      <c r="AR115" s="2">
        <f>519*3</f>
        <v>1557</v>
      </c>
      <c r="AS115" t="s">
        <v>530</v>
      </c>
    </row>
    <row r="116" spans="2:45" x14ac:dyDescent="0.25">
      <c r="AR116" s="2">
        <v>519</v>
      </c>
      <c r="AS116" t="s">
        <v>531</v>
      </c>
    </row>
    <row r="117" spans="2:45" x14ac:dyDescent="0.25">
      <c r="AO117" s="2">
        <v>2076</v>
      </c>
      <c r="AP117" t="s">
        <v>527</v>
      </c>
      <c r="AQ117" s="226" t="s">
        <v>529</v>
      </c>
      <c r="AR117" s="2">
        <f>AR115*13*AR116</f>
        <v>10505079</v>
      </c>
      <c r="AS117" t="s">
        <v>532</v>
      </c>
    </row>
    <row r="118" spans="2:45" x14ac:dyDescent="0.25">
      <c r="AK118" t="s">
        <v>520</v>
      </c>
      <c r="AM118" s="48" t="s">
        <v>521</v>
      </c>
      <c r="AN118" t="s">
        <v>522</v>
      </c>
    </row>
    <row r="119" spans="2:45" x14ac:dyDescent="0.25">
      <c r="AK119" t="s">
        <v>519</v>
      </c>
      <c r="AM119" s="48" t="s">
        <v>523</v>
      </c>
      <c r="AN119">
        <f>35*27</f>
        <v>945</v>
      </c>
      <c r="AR119" s="2">
        <f>519*27*3</f>
        <v>42039</v>
      </c>
    </row>
    <row r="121" spans="2:45" x14ac:dyDescent="0.25">
      <c r="AQ121" s="226">
        <f>945*AP122</f>
        <v>28431</v>
      </c>
    </row>
    <row r="122" spans="2:45" x14ac:dyDescent="0.25">
      <c r="AL122" t="s">
        <v>533</v>
      </c>
      <c r="AN122" t="s">
        <v>535</v>
      </c>
      <c r="AP122">
        <f>1053/35</f>
        <v>30.085714285714285</v>
      </c>
      <c r="AQ122" s="226">
        <f>945*4</f>
        <v>3780</v>
      </c>
    </row>
    <row r="123" spans="2:45" x14ac:dyDescent="0.25">
      <c r="AL123" t="s">
        <v>534</v>
      </c>
      <c r="AN123" t="s">
        <v>536</v>
      </c>
      <c r="AQ123" s="226" t="e">
        <f>AQ122/Voorwoord!A3</f>
        <v>#DIV/0!</v>
      </c>
    </row>
    <row r="125" spans="2:45" x14ac:dyDescent="0.25">
      <c r="AK125">
        <f>35*27</f>
        <v>945</v>
      </c>
    </row>
  </sheetData>
  <sheetProtection password="D972" sheet="1" objects="1" scenarios="1" selectLockedCells="1" selectUnlockedCells="1"/>
  <sortState ref="AT2:AV122">
    <sortCondition descending="1" ref="AV2:AV12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namen alf.</vt:lpstr>
      <vt:lpstr>Voorwoord</vt:lpstr>
      <vt:lpstr>uitslagen</vt:lpstr>
      <vt:lpstr>Ronde 1</vt:lpstr>
      <vt:lpstr>ladder per avond</vt:lpstr>
      <vt:lpstr>namen excl</vt:lpstr>
      <vt:lpstr>reken 1</vt:lpstr>
      <vt:lpstr>reken 2</vt:lpstr>
      <vt:lpstr>Blad2</vt:lpstr>
      <vt:lpstr>Blad4</vt:lpstr>
      <vt:lpstr>Ronde 2</vt:lpstr>
      <vt:lpstr>Ronde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</dc:creator>
  <cp:lastModifiedBy>Gert en Will</cp:lastModifiedBy>
  <dcterms:created xsi:type="dcterms:W3CDTF">2018-06-02T12:26:04Z</dcterms:created>
  <dcterms:modified xsi:type="dcterms:W3CDTF">2021-01-16T12:40:32Z</dcterms:modified>
</cp:coreProperties>
</file>